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5360" windowHeight="8055"/>
  </bookViews>
  <sheets>
    <sheet name="Toll CS Base" sheetId="1" r:id="rId1"/>
    <sheet name="Toll CS Option" sheetId="9" r:id="rId2"/>
    <sheet name="TMC Base" sheetId="4" r:id="rId3"/>
    <sheet name="TMC Option" sheetId="12" r:id="rId4"/>
    <sheet name="Ferry Base" sheetId="5" r:id="rId5"/>
    <sheet name="Ferry Option" sheetId="13" r:id="rId6"/>
    <sheet name="Summary" sheetId="8" r:id="rId7"/>
  </sheets>
  <definedNames>
    <definedName name="_xlnm.Print_Area" localSheetId="2">'TMC Base'!$A$1:$AE$18</definedName>
    <definedName name="_xlnm.Print_Area" localSheetId="3">'TMC Option'!$A$1:$AC$19</definedName>
  </definedNames>
  <calcPr calcId="145621"/>
</workbook>
</file>

<file path=xl/calcChain.xml><?xml version="1.0" encoding="utf-8"?>
<calcChain xmlns="http://schemas.openxmlformats.org/spreadsheetml/2006/main">
  <c r="AC8" i="9" l="1"/>
  <c r="AC7" i="9"/>
  <c r="Z8" i="9"/>
  <c r="Z7" i="9"/>
  <c r="W8" i="9"/>
  <c r="W7" i="9"/>
  <c r="T8" i="9"/>
  <c r="T7" i="9"/>
  <c r="O8" i="9"/>
  <c r="O7" i="9"/>
  <c r="L8" i="9"/>
  <c r="L7" i="9"/>
  <c r="L7" i="1"/>
  <c r="AF8" i="1"/>
  <c r="AF7" i="1"/>
  <c r="AC8" i="1"/>
  <c r="AC7" i="1"/>
  <c r="Z8" i="1"/>
  <c r="Z7" i="1"/>
  <c r="W8" i="1"/>
  <c r="W7" i="1"/>
  <c r="T8" i="1"/>
  <c r="T7" i="1"/>
  <c r="O8" i="1"/>
  <c r="O7" i="1"/>
  <c r="L8" i="1"/>
  <c r="Q7" i="8" l="1"/>
  <c r="AB10" i="12" l="1"/>
  <c r="Y10" i="12"/>
  <c r="V10" i="12"/>
  <c r="S10" i="12"/>
  <c r="P10" i="12"/>
  <c r="M10" i="12"/>
  <c r="AB9" i="12"/>
  <c r="Y9" i="12"/>
  <c r="V9" i="12"/>
  <c r="S9" i="12"/>
  <c r="P9" i="12"/>
  <c r="M9" i="12"/>
  <c r="AB8" i="12"/>
  <c r="Y8" i="12"/>
  <c r="V8" i="12"/>
  <c r="S8" i="12"/>
  <c r="P8" i="12"/>
  <c r="M8" i="12"/>
  <c r="AB7" i="12"/>
  <c r="Y7" i="12"/>
  <c r="V7" i="12"/>
  <c r="S7" i="12"/>
  <c r="P7" i="12"/>
  <c r="M7" i="12"/>
  <c r="P11" i="12" l="1"/>
  <c r="M7" i="8" s="1"/>
  <c r="AB11" i="12"/>
  <c r="S11" i="12"/>
  <c r="N7" i="8" s="1"/>
  <c r="V11" i="12"/>
  <c r="O7" i="8" s="1"/>
  <c r="M11" i="12"/>
  <c r="L7" i="8" s="1"/>
  <c r="Y11" i="12"/>
  <c r="P7" i="8" s="1"/>
  <c r="D13" i="12" l="1"/>
  <c r="AE10" i="4"/>
  <c r="AB10" i="4"/>
  <c r="Y10" i="4"/>
  <c r="V10" i="4"/>
  <c r="S10" i="4"/>
  <c r="P10" i="4"/>
  <c r="M10" i="4"/>
  <c r="AE9" i="4" l="1"/>
  <c r="AE8" i="4"/>
  <c r="AE7" i="4"/>
  <c r="AB9" i="4"/>
  <c r="AB8" i="4"/>
  <c r="AB7" i="4"/>
  <c r="Y9" i="4"/>
  <c r="Y8" i="4"/>
  <c r="Y7" i="4"/>
  <c r="V8" i="4"/>
  <c r="V9" i="4"/>
  <c r="V7" i="4"/>
  <c r="S9" i="4"/>
  <c r="S8" i="4"/>
  <c r="S7" i="4"/>
  <c r="P9" i="4"/>
  <c r="P8" i="4"/>
  <c r="P7" i="4"/>
  <c r="M8" i="4"/>
  <c r="M9" i="4"/>
  <c r="M7" i="4"/>
  <c r="AB11" i="4" l="1"/>
  <c r="G7" i="8" s="1"/>
  <c r="P11" i="4"/>
  <c r="C7" i="8" s="1"/>
  <c r="V11" i="4"/>
  <c r="E7" i="8" s="1"/>
  <c r="S11" i="4"/>
  <c r="D7" i="8" s="1"/>
  <c r="AE11" i="4"/>
  <c r="H7" i="8" s="1"/>
  <c r="M11" i="4"/>
  <c r="B7" i="8" s="1"/>
  <c r="Y11" i="4"/>
  <c r="F7" i="8" s="1"/>
  <c r="D13" i="4" l="1"/>
  <c r="K6" i="8"/>
  <c r="X12" i="13" l="1"/>
  <c r="X11" i="13"/>
  <c r="X10" i="13"/>
  <c r="X9" i="13"/>
  <c r="X8" i="13"/>
  <c r="X7" i="13"/>
  <c r="V12" i="13"/>
  <c r="V11" i="13"/>
  <c r="V10" i="13"/>
  <c r="V9" i="13"/>
  <c r="V8" i="13"/>
  <c r="V7" i="13"/>
  <c r="T12" i="13"/>
  <c r="T11" i="13"/>
  <c r="T10" i="13"/>
  <c r="T9" i="13"/>
  <c r="T8" i="13"/>
  <c r="T7" i="13"/>
  <c r="R12" i="13"/>
  <c r="R11" i="13"/>
  <c r="R10" i="13"/>
  <c r="R9" i="13"/>
  <c r="R8" i="13"/>
  <c r="R7" i="13"/>
  <c r="M12" i="13"/>
  <c r="M11" i="13"/>
  <c r="M10" i="13"/>
  <c r="M9" i="13"/>
  <c r="M8" i="13"/>
  <c r="M7" i="13"/>
  <c r="K8" i="13"/>
  <c r="K9" i="13"/>
  <c r="K10" i="13"/>
  <c r="K11" i="13"/>
  <c r="K12" i="13"/>
  <c r="K7" i="13"/>
  <c r="Z12" i="5"/>
  <c r="Z11" i="5"/>
  <c r="Z10" i="5"/>
  <c r="Z9" i="5"/>
  <c r="Z8" i="5"/>
  <c r="Z7" i="5"/>
  <c r="X12" i="5"/>
  <c r="X11" i="5"/>
  <c r="X10" i="5"/>
  <c r="X9" i="5"/>
  <c r="X8" i="5"/>
  <c r="X7" i="5"/>
  <c r="V12" i="5"/>
  <c r="V11" i="5"/>
  <c r="V10" i="5"/>
  <c r="V9" i="5"/>
  <c r="V8" i="5"/>
  <c r="V7" i="5"/>
  <c r="T12" i="5"/>
  <c r="T11" i="5"/>
  <c r="T10" i="5"/>
  <c r="T9" i="5"/>
  <c r="T8" i="5"/>
  <c r="T7" i="5"/>
  <c r="R12" i="5"/>
  <c r="R11" i="5"/>
  <c r="R10" i="5"/>
  <c r="R9" i="5"/>
  <c r="R8" i="5"/>
  <c r="R7" i="5"/>
  <c r="M12" i="5"/>
  <c r="M11" i="5"/>
  <c r="M10" i="5"/>
  <c r="M9" i="5"/>
  <c r="M8" i="5"/>
  <c r="M7" i="5"/>
  <c r="K8" i="5"/>
  <c r="K9" i="5"/>
  <c r="K10" i="5"/>
  <c r="K11" i="5"/>
  <c r="K12" i="5"/>
  <c r="K7" i="5"/>
  <c r="P12" i="13"/>
  <c r="P11" i="13"/>
  <c r="P10" i="13"/>
  <c r="P9" i="13"/>
  <c r="P8" i="13"/>
  <c r="P7" i="13"/>
  <c r="AC36" i="9"/>
  <c r="Z36" i="9"/>
  <c r="W36" i="9"/>
  <c r="T36" i="9"/>
  <c r="R36" i="9"/>
  <c r="O36" i="9"/>
  <c r="L36" i="9"/>
  <c r="AC35" i="9"/>
  <c r="Z35" i="9"/>
  <c r="W35" i="9"/>
  <c r="T35" i="9"/>
  <c r="R35" i="9"/>
  <c r="O35" i="9"/>
  <c r="L35" i="9"/>
  <c r="AC32" i="9"/>
  <c r="AC33" i="9" s="1"/>
  <c r="Z32" i="9"/>
  <c r="Z33" i="9" s="1"/>
  <c r="W32" i="9"/>
  <c r="W33" i="9" s="1"/>
  <c r="T32" i="9"/>
  <c r="T33" i="9" s="1"/>
  <c r="R32" i="9"/>
  <c r="R33" i="9" s="1"/>
  <c r="O32" i="9"/>
  <c r="O33" i="9" s="1"/>
  <c r="L32" i="9"/>
  <c r="L33" i="9" s="1"/>
  <c r="AC29" i="9"/>
  <c r="Z29" i="9"/>
  <c r="W29" i="9"/>
  <c r="T29" i="9"/>
  <c r="R29" i="9"/>
  <c r="O29" i="9"/>
  <c r="L29" i="9"/>
  <c r="AC28" i="9"/>
  <c r="Z28" i="9"/>
  <c r="W28" i="9"/>
  <c r="T28" i="9"/>
  <c r="R28" i="9"/>
  <c r="O28" i="9"/>
  <c r="L28" i="9"/>
  <c r="AC27" i="9"/>
  <c r="Z27" i="9"/>
  <c r="W27" i="9"/>
  <c r="T27" i="9"/>
  <c r="R27" i="9"/>
  <c r="O27" i="9"/>
  <c r="L27" i="9"/>
  <c r="AC26" i="9"/>
  <c r="Z26" i="9"/>
  <c r="W26" i="9"/>
  <c r="T26" i="9"/>
  <c r="R26" i="9"/>
  <c r="O26" i="9"/>
  <c r="L26" i="9"/>
  <c r="AC25" i="9"/>
  <c r="Z25" i="9"/>
  <c r="W25" i="9"/>
  <c r="T25" i="9"/>
  <c r="R25" i="9"/>
  <c r="O25" i="9"/>
  <c r="L25" i="9"/>
  <c r="AC24" i="9"/>
  <c r="Z24" i="9"/>
  <c r="W24" i="9"/>
  <c r="T24" i="9"/>
  <c r="R24" i="9"/>
  <c r="O24" i="9"/>
  <c r="L24" i="9"/>
  <c r="AC23" i="9"/>
  <c r="Z23" i="9"/>
  <c r="W23" i="9"/>
  <c r="T23" i="9"/>
  <c r="R23" i="9"/>
  <c r="O23" i="9"/>
  <c r="L23" i="9"/>
  <c r="AC22" i="9"/>
  <c r="Z22" i="9"/>
  <c r="W22" i="9"/>
  <c r="T22" i="9"/>
  <c r="R22" i="9"/>
  <c r="O22" i="9"/>
  <c r="L22" i="9"/>
  <c r="AC21" i="9"/>
  <c r="Z21" i="9"/>
  <c r="W21" i="9"/>
  <c r="T21" i="9"/>
  <c r="R21" i="9"/>
  <c r="O21" i="9"/>
  <c r="L21" i="9"/>
  <c r="AC17" i="9"/>
  <c r="Z17" i="9"/>
  <c r="W17" i="9"/>
  <c r="T17" i="9"/>
  <c r="R17" i="9"/>
  <c r="O17" i="9"/>
  <c r="L17" i="9"/>
  <c r="AC16" i="9"/>
  <c r="Z16" i="9"/>
  <c r="W16" i="9"/>
  <c r="T16" i="9"/>
  <c r="R16" i="9"/>
  <c r="O16" i="9"/>
  <c r="L16" i="9"/>
  <c r="AC15" i="9"/>
  <c r="Z15" i="9"/>
  <c r="W15" i="9"/>
  <c r="T15" i="9"/>
  <c r="R15" i="9"/>
  <c r="O15" i="9"/>
  <c r="L15" i="9"/>
  <c r="AC14" i="9"/>
  <c r="Z14" i="9"/>
  <c r="W14" i="9"/>
  <c r="T14" i="9"/>
  <c r="R14" i="9"/>
  <c r="O14" i="9"/>
  <c r="L14" i="9"/>
  <c r="AC11" i="9"/>
  <c r="AC12" i="9" s="1"/>
  <c r="Z11" i="9"/>
  <c r="Z12" i="9" s="1"/>
  <c r="W11" i="9"/>
  <c r="W12" i="9" s="1"/>
  <c r="T11" i="9"/>
  <c r="T12" i="9" s="1"/>
  <c r="R11" i="9"/>
  <c r="R12" i="9" s="1"/>
  <c r="O11" i="9"/>
  <c r="O12" i="9" s="1"/>
  <c r="L11" i="9"/>
  <c r="L12" i="9" s="1"/>
  <c r="R9" i="9"/>
  <c r="AF38" i="1"/>
  <c r="AF37" i="1"/>
  <c r="AF34" i="1"/>
  <c r="AF35" i="1" s="1"/>
  <c r="AF31" i="1"/>
  <c r="AF30" i="1"/>
  <c r="AF29" i="1"/>
  <c r="AF28" i="1"/>
  <c r="AF27" i="1"/>
  <c r="AF26" i="1"/>
  <c r="AF25" i="1"/>
  <c r="AF24" i="1"/>
  <c r="AF23" i="1"/>
  <c r="AF19" i="1"/>
  <c r="AF18" i="1"/>
  <c r="AF17" i="1"/>
  <c r="AF16" i="1"/>
  <c r="AF13" i="1"/>
  <c r="AF14" i="1" s="1"/>
  <c r="AC38" i="1"/>
  <c r="AC37" i="1"/>
  <c r="AC34" i="1"/>
  <c r="AC35" i="1" s="1"/>
  <c r="AC31" i="1"/>
  <c r="AC30" i="1"/>
  <c r="AC29" i="1"/>
  <c r="AC28" i="1"/>
  <c r="AC27" i="1"/>
  <c r="AC26" i="1"/>
  <c r="AC25" i="1"/>
  <c r="AC24" i="1"/>
  <c r="AC23" i="1"/>
  <c r="AC19" i="1"/>
  <c r="AC18" i="1"/>
  <c r="AC17" i="1"/>
  <c r="AC16" i="1"/>
  <c r="AC13" i="1"/>
  <c r="AC14" i="1" s="1"/>
  <c r="Z38" i="1"/>
  <c r="Z37" i="1"/>
  <c r="Z34" i="1"/>
  <c r="Z35" i="1" s="1"/>
  <c r="Z31" i="1"/>
  <c r="Z30" i="1"/>
  <c r="Z29" i="1"/>
  <c r="Z28" i="1"/>
  <c r="Z27" i="1"/>
  <c r="Z26" i="1"/>
  <c r="Z25" i="1"/>
  <c r="Z24" i="1"/>
  <c r="Z23" i="1"/>
  <c r="Z19" i="1"/>
  <c r="Z18" i="1"/>
  <c r="Z17" i="1"/>
  <c r="Z16" i="1"/>
  <c r="Z13" i="1"/>
  <c r="Z14" i="1" s="1"/>
  <c r="W38" i="1"/>
  <c r="W37" i="1"/>
  <c r="W34" i="1"/>
  <c r="W35" i="1" s="1"/>
  <c r="W31" i="1"/>
  <c r="W30" i="1"/>
  <c r="W29" i="1"/>
  <c r="W28" i="1"/>
  <c r="W27" i="1"/>
  <c r="W26" i="1"/>
  <c r="W25" i="1"/>
  <c r="W24" i="1"/>
  <c r="W23" i="1"/>
  <c r="W19" i="1"/>
  <c r="W18" i="1"/>
  <c r="W17" i="1"/>
  <c r="W16" i="1"/>
  <c r="W13" i="1"/>
  <c r="W14" i="1" s="1"/>
  <c r="T38" i="1"/>
  <c r="T37" i="1"/>
  <c r="T34" i="1"/>
  <c r="T35" i="1" s="1"/>
  <c r="T31" i="1"/>
  <c r="T30" i="1"/>
  <c r="T29" i="1"/>
  <c r="T28" i="1"/>
  <c r="T27" i="1"/>
  <c r="T26" i="1"/>
  <c r="T25" i="1"/>
  <c r="T24" i="1"/>
  <c r="T23" i="1"/>
  <c r="T19" i="1"/>
  <c r="T18" i="1"/>
  <c r="T17" i="1"/>
  <c r="T16" i="1"/>
  <c r="T13" i="1"/>
  <c r="T14" i="1" s="1"/>
  <c r="L9" i="1"/>
  <c r="L10" i="1"/>
  <c r="R13" i="13" l="1"/>
  <c r="N8" i="8" s="1"/>
  <c r="AC39" i="1"/>
  <c r="W39" i="1"/>
  <c r="O37" i="9"/>
  <c r="Z37" i="9"/>
  <c r="P13" i="13"/>
  <c r="X13" i="13"/>
  <c r="Q8" i="8" s="1"/>
  <c r="M13" i="13"/>
  <c r="M8" i="8" s="1"/>
  <c r="V13" i="13"/>
  <c r="P8" i="8" s="1"/>
  <c r="K13" i="13"/>
  <c r="L8" i="8" s="1"/>
  <c r="T13" i="13"/>
  <c r="O8" i="8" s="1"/>
  <c r="X13" i="5"/>
  <c r="G8" i="8" s="1"/>
  <c r="T13" i="5"/>
  <c r="E8" i="8" s="1"/>
  <c r="R13" i="5"/>
  <c r="D8" i="8" s="1"/>
  <c r="V13" i="5"/>
  <c r="F8" i="8" s="1"/>
  <c r="Z13" i="5"/>
  <c r="H8" i="8" s="1"/>
  <c r="AC9" i="9"/>
  <c r="L9" i="9"/>
  <c r="L18" i="9"/>
  <c r="W18" i="9"/>
  <c r="L30" i="9"/>
  <c r="W30" i="9"/>
  <c r="L37" i="9"/>
  <c r="W37" i="9"/>
  <c r="O9" i="9"/>
  <c r="T37" i="9"/>
  <c r="T18" i="9"/>
  <c r="T30" i="9"/>
  <c r="R30" i="9"/>
  <c r="AC30" i="9"/>
  <c r="R18" i="9"/>
  <c r="AC18" i="9"/>
  <c r="O30" i="9"/>
  <c r="Z30" i="9"/>
  <c r="O18" i="9"/>
  <c r="Z18" i="9"/>
  <c r="R37" i="9"/>
  <c r="AC37" i="9"/>
  <c r="Z9" i="9"/>
  <c r="W9" i="9"/>
  <c r="T9" i="9"/>
  <c r="L11" i="1"/>
  <c r="O11" i="1"/>
  <c r="T32" i="1"/>
  <c r="W11" i="1"/>
  <c r="W32" i="1"/>
  <c r="T20" i="1"/>
  <c r="Z20" i="1"/>
  <c r="Z32" i="1"/>
  <c r="AF20" i="1"/>
  <c r="AF32" i="1"/>
  <c r="T39" i="1"/>
  <c r="Z39" i="1"/>
  <c r="AF39" i="1"/>
  <c r="W20" i="1"/>
  <c r="AC11" i="1"/>
  <c r="AC20" i="1"/>
  <c r="AC32" i="1"/>
  <c r="R8" i="8" l="1"/>
  <c r="Z38" i="9"/>
  <c r="P6" i="8" s="1"/>
  <c r="P9" i="8" s="1"/>
  <c r="W38" i="9"/>
  <c r="O6" i="8" s="1"/>
  <c r="O9" i="8" s="1"/>
  <c r="O38" i="9"/>
  <c r="M6" i="8" s="1"/>
  <c r="M9" i="8" s="1"/>
  <c r="R38" i="9"/>
  <c r="D18" i="13"/>
  <c r="R7" i="8"/>
  <c r="T38" i="9"/>
  <c r="N6" i="8" s="1"/>
  <c r="N9" i="8" s="1"/>
  <c r="AC38" i="9"/>
  <c r="Q6" i="8" s="1"/>
  <c r="Q9" i="8" s="1"/>
  <c r="L38" i="9"/>
  <c r="AC40" i="1"/>
  <c r="G6" i="8" s="1"/>
  <c r="G9" i="8" s="1"/>
  <c r="T11" i="1"/>
  <c r="T40" i="1" s="1"/>
  <c r="D6" i="8" s="1"/>
  <c r="W40" i="1"/>
  <c r="E6" i="8" s="1"/>
  <c r="E9" i="8" s="1"/>
  <c r="D40" i="9" l="1"/>
  <c r="L6" i="8"/>
  <c r="AF11" i="1"/>
  <c r="AF40" i="1" s="1"/>
  <c r="H6" i="8" s="1"/>
  <c r="H9" i="8" s="1"/>
  <c r="Z11" i="1"/>
  <c r="Z40" i="1" s="1"/>
  <c r="F6" i="8" s="1"/>
  <c r="F9" i="8" s="1"/>
  <c r="P12" i="5"/>
  <c r="P11" i="5"/>
  <c r="P10" i="5"/>
  <c r="P9" i="5"/>
  <c r="P8" i="5"/>
  <c r="P7" i="5"/>
  <c r="R6" i="8" l="1"/>
  <c r="R9" i="8" s="1"/>
  <c r="L9" i="8"/>
  <c r="P13" i="5"/>
  <c r="K13" i="5"/>
  <c r="M13" i="5"/>
  <c r="C8" i="8" s="1"/>
  <c r="B8" i="8" l="1"/>
  <c r="I8" i="8" s="1"/>
  <c r="D18" i="5"/>
  <c r="D9" i="8"/>
  <c r="R38" i="1"/>
  <c r="R37" i="1"/>
  <c r="R34" i="1"/>
  <c r="R31" i="1"/>
  <c r="R30" i="1"/>
  <c r="R29" i="1"/>
  <c r="R28" i="1"/>
  <c r="R27" i="1"/>
  <c r="R26" i="1"/>
  <c r="R25" i="1"/>
  <c r="R24" i="1"/>
  <c r="R23" i="1"/>
  <c r="R19" i="1"/>
  <c r="R18" i="1"/>
  <c r="R17" i="1"/>
  <c r="R16" i="1"/>
  <c r="R13" i="1"/>
  <c r="R14" i="1" s="1"/>
  <c r="R11" i="1"/>
  <c r="I7" i="8" l="1"/>
  <c r="R39" i="1"/>
  <c r="R35" i="1"/>
  <c r="R32" i="1"/>
  <c r="R20" i="1"/>
  <c r="R40" i="1" l="1"/>
  <c r="O38" i="1" l="1"/>
  <c r="L38" i="1"/>
  <c r="O37" i="1"/>
  <c r="L37" i="1"/>
  <c r="O34" i="1"/>
  <c r="L34" i="1"/>
  <c r="O31" i="1"/>
  <c r="L31" i="1"/>
  <c r="O30" i="1"/>
  <c r="L30" i="1"/>
  <c r="O29" i="1"/>
  <c r="L29" i="1"/>
  <c r="O28" i="1"/>
  <c r="L28" i="1"/>
  <c r="O27" i="1"/>
  <c r="L27" i="1"/>
  <c r="O26" i="1"/>
  <c r="L26" i="1"/>
  <c r="O25" i="1"/>
  <c r="L25" i="1"/>
  <c r="O24" i="1"/>
  <c r="L24" i="1"/>
  <c r="O23" i="1"/>
  <c r="L23" i="1"/>
  <c r="O19" i="1"/>
  <c r="L19" i="1"/>
  <c r="O18" i="1"/>
  <c r="L18" i="1"/>
  <c r="O17" i="1"/>
  <c r="L17" i="1"/>
  <c r="O16" i="1"/>
  <c r="L16" i="1"/>
  <c r="O13" i="1"/>
  <c r="O14" i="1" s="1"/>
  <c r="L13" i="1"/>
  <c r="L14" i="1" s="1"/>
  <c r="O32" i="1" l="1"/>
  <c r="L32" i="1"/>
  <c r="O20" i="1"/>
  <c r="O35" i="1"/>
  <c r="O39" i="1"/>
  <c r="L20" i="1"/>
  <c r="L35" i="1"/>
  <c r="L39" i="1"/>
  <c r="O40" i="1" l="1"/>
  <c r="C6" i="8" s="1"/>
  <c r="C9" i="8" s="1"/>
  <c r="L40" i="1"/>
  <c r="B6" i="8" s="1"/>
  <c r="I6" i="8" l="1"/>
  <c r="I9" i="8" s="1"/>
  <c r="B9" i="8"/>
  <c r="D42" i="1"/>
</calcChain>
</file>

<file path=xl/sharedStrings.xml><?xml version="1.0" encoding="utf-8"?>
<sst xmlns="http://schemas.openxmlformats.org/spreadsheetml/2006/main" count="487" uniqueCount="119">
  <si>
    <t>North Carolina Turnpike Authority</t>
  </si>
  <si>
    <t>Year 1</t>
  </si>
  <si>
    <t>Year 2</t>
  </si>
  <si>
    <t>#</t>
  </si>
  <si>
    <t>Units</t>
  </si>
  <si>
    <t>Unit Price US $</t>
  </si>
  <si>
    <t>Total US $</t>
  </si>
  <si>
    <t>I</t>
  </si>
  <si>
    <t>Project Start-up/Transition Period</t>
  </si>
  <si>
    <t>Lump Sum</t>
  </si>
  <si>
    <t>NA</t>
  </si>
  <si>
    <t>Documentation</t>
  </si>
  <si>
    <t>Sub Total</t>
  </si>
  <si>
    <t>II</t>
  </si>
  <si>
    <t>CUSTOMER SERVICE CENTER</t>
  </si>
  <si>
    <t>Monthly Administrative Fee</t>
  </si>
  <si>
    <t>Per Month</t>
  </si>
  <si>
    <t>III</t>
  </si>
  <si>
    <t>Program Manager</t>
  </si>
  <si>
    <t>Operations Manager</t>
  </si>
  <si>
    <t>Quality Control Manager</t>
  </si>
  <si>
    <t>IV</t>
  </si>
  <si>
    <t>ACCOUNT MANAGEMENT</t>
  </si>
  <si>
    <t xml:space="preserve">A  </t>
  </si>
  <si>
    <t xml:space="preserve">   Per Month</t>
  </si>
  <si>
    <t>B</t>
  </si>
  <si>
    <t>C</t>
  </si>
  <si>
    <t>Other Costs</t>
  </si>
  <si>
    <t>Per Transaction</t>
  </si>
  <si>
    <t>Per Invoice</t>
  </si>
  <si>
    <t>V</t>
  </si>
  <si>
    <t>VI</t>
  </si>
  <si>
    <t>Bonding</t>
  </si>
  <si>
    <t>TOTAL</t>
  </si>
  <si>
    <t>Financial Analyst</t>
  </si>
  <si>
    <t>CALLS RESPONDED TO</t>
  </si>
  <si>
    <t>to</t>
  </si>
  <si>
    <t>accounts</t>
  </si>
  <si>
    <t>Pre Paid Account Increase</t>
  </si>
  <si>
    <t>Post Paid Account Increase</t>
  </si>
  <si>
    <t xml:space="preserve">Fixed fee for </t>
  </si>
  <si>
    <t>Fixed fee for</t>
  </si>
  <si>
    <t>calls</t>
  </si>
  <si>
    <t>Ferry Call Increase</t>
  </si>
  <si>
    <t>Item</t>
  </si>
  <si>
    <t>Year 3</t>
  </si>
  <si>
    <t>Quantity</t>
  </si>
  <si>
    <t>Manager (priced as fixed monthly fee)</t>
  </si>
  <si>
    <t>PRICE SUMMARY</t>
  </si>
  <si>
    <t>Year 4</t>
  </si>
  <si>
    <t>Year 5</t>
  </si>
  <si>
    <t>Year 6</t>
  </si>
  <si>
    <t>Year 7</t>
  </si>
  <si>
    <t>Price Category</t>
  </si>
  <si>
    <t>TMC</t>
  </si>
  <si>
    <t>FERRY</t>
  </si>
  <si>
    <t>Unit Measure</t>
  </si>
  <si>
    <t>monthly</t>
  </si>
  <si>
    <t>annual hours</t>
  </si>
  <si>
    <t>*</t>
  </si>
  <si>
    <t>Should not include the number of images reviewed by the TMC operators since they are paid on an hourly basis.</t>
  </si>
  <si>
    <t>KEY STAFF (FTE priced as fixed monthly fee Refer to Section I.3.2.2)</t>
  </si>
  <si>
    <t>Monthly fee for each additional increment of 25,000 accounts</t>
  </si>
  <si>
    <t xml:space="preserve">  Per Month</t>
  </si>
  <si>
    <t>Video Invoicing/Bill by Mail Accounts (Refer to Section III.2.7)</t>
  </si>
  <si>
    <t>Monthly fee for each additional increment of 1500 calls</t>
  </si>
  <si>
    <t>Amounts are cumulative:  Example  If there are 90,000 active accounts the price is equal to IV.A.1 + IV.A.2</t>
  </si>
  <si>
    <t>Amounts are cumulative:  Example  If there are 2,000 calls the price is equal to VI.1 + VI.2</t>
  </si>
  <si>
    <t xml:space="preserve">Quantity provided for pricing comparison only.  </t>
  </si>
  <si>
    <t xml:space="preserve">  Per Account Created</t>
  </si>
  <si>
    <t>MOBILIZATION &amp; ANNUAL REQUIREMENTS</t>
  </si>
  <si>
    <t>SSAE 16 Audit or equivalent</t>
  </si>
  <si>
    <t>Grand Total</t>
  </si>
  <si>
    <t>Option Year 1</t>
  </si>
  <si>
    <t>Option Year 2</t>
  </si>
  <si>
    <t>Option Year 3</t>
  </si>
  <si>
    <t>Option Year 4</t>
  </si>
  <si>
    <t>Option Year 5</t>
  </si>
  <si>
    <t>Option Year 6</t>
  </si>
  <si>
    <t>Option Grand Total</t>
  </si>
  <si>
    <t>TMC BASE YEARS PRICING</t>
  </si>
  <si>
    <t>TMC OPTION YEARS PRICING</t>
  </si>
  <si>
    <t>FERRY OPERATIONS BASE YEARS PRICING</t>
  </si>
  <si>
    <t>FERRY OPERATIONS OPTION YEARS PRICING</t>
  </si>
  <si>
    <t>Base Total</t>
  </si>
  <si>
    <t>Option Total</t>
  </si>
  <si>
    <t>TOTAL ANNUAL BASE COST</t>
  </si>
  <si>
    <t>TOTAL ANNUAL OPTION COST</t>
  </si>
  <si>
    <t>TOLL CUSTOMER SERVICE OPERATIONS BASE YEARS PRICING</t>
  </si>
  <si>
    <t>TOLL CUSTOMER SERVICE OPERATIONS OPTION YEARS PRICING</t>
  </si>
  <si>
    <t>Toll Customer Service Operations - BASE TOTAL</t>
  </si>
  <si>
    <t>Toll Customer Service Operations  - OPTION TOTAL</t>
  </si>
  <si>
    <t>Ferry Operations  - BASE TOTAL</t>
  </si>
  <si>
    <t>Ferry Operations  - OPTION TOTAL</t>
  </si>
  <si>
    <t>Toll Customer Service</t>
  </si>
  <si>
    <r>
      <t xml:space="preserve">ETC/Registered Video Accounts (Refer to Section III.2.3) </t>
    </r>
    <r>
      <rPr>
        <b/>
        <vertAlign val="superscript"/>
        <sz val="10"/>
        <rFont val="Arial"/>
        <family val="2"/>
      </rPr>
      <t>1</t>
    </r>
  </si>
  <si>
    <r>
      <t xml:space="preserve">One time fixed fee </t>
    </r>
    <r>
      <rPr>
        <vertAlign val="superscript"/>
        <sz val="10"/>
        <rFont val="Arial"/>
        <family val="2"/>
      </rPr>
      <t>2</t>
    </r>
  </si>
  <si>
    <r>
      <t xml:space="preserve">Image Review </t>
    </r>
    <r>
      <rPr>
        <vertAlign val="superscript"/>
        <sz val="10"/>
        <rFont val="Arial"/>
        <family val="2"/>
      </rPr>
      <t>2 3</t>
    </r>
  </si>
  <si>
    <r>
      <t xml:space="preserve">Invoice QC </t>
    </r>
    <r>
      <rPr>
        <vertAlign val="superscript"/>
        <sz val="10"/>
        <rFont val="Arial"/>
        <family val="2"/>
      </rPr>
      <t>2</t>
    </r>
  </si>
  <si>
    <r>
      <t xml:space="preserve">Image Review </t>
    </r>
    <r>
      <rPr>
        <vertAlign val="superscript"/>
        <sz val="10"/>
        <rFont val="Arial"/>
        <family val="2"/>
      </rPr>
      <t>2  3</t>
    </r>
  </si>
  <si>
    <t>STAFF (FTE Refer to Section IV.2))</t>
  </si>
  <si>
    <t>Operations Request For Proposals-Price Sheets-Toll Operations</t>
  </si>
  <si>
    <t>Operations Request For Proposals-Price Sheets-TMC Operations</t>
  </si>
  <si>
    <t>Operations Request For Proposals-Price Sheets-Ferry Reservations</t>
  </si>
  <si>
    <t>Operations Request For Proposals-Price Summary Sheet</t>
  </si>
  <si>
    <t>OPTION TOTAL</t>
  </si>
  <si>
    <t>Hourly Rate</t>
  </si>
  <si>
    <t>months</t>
  </si>
  <si>
    <t>Number of FTE should be determined by the Proposer to provide the most cost efficient operations</t>
  </si>
  <si>
    <r>
      <t xml:space="preserve"># FTE </t>
    </r>
    <r>
      <rPr>
        <b/>
        <vertAlign val="superscript"/>
        <sz val="10"/>
        <rFont val="Arial"/>
        <family val="2"/>
      </rPr>
      <t>1</t>
    </r>
  </si>
  <si>
    <r>
      <t xml:space="preserve">Shift Supervisors </t>
    </r>
    <r>
      <rPr>
        <vertAlign val="superscript"/>
        <sz val="10"/>
        <rFont val="Arial"/>
        <family val="2"/>
      </rPr>
      <t>2</t>
    </r>
  </si>
  <si>
    <r>
      <t xml:space="preserve">TMC Operator-level 1 </t>
    </r>
    <r>
      <rPr>
        <vertAlign val="superscript"/>
        <sz val="10"/>
        <rFont val="Arial"/>
        <family val="2"/>
      </rPr>
      <t>3</t>
    </r>
  </si>
  <si>
    <r>
      <t xml:space="preserve">TMC Operator-level 2 </t>
    </r>
    <r>
      <rPr>
        <vertAlign val="superscript"/>
        <sz val="10"/>
        <rFont val="Arial"/>
        <family val="2"/>
      </rPr>
      <t>4</t>
    </r>
  </si>
  <si>
    <t>Minimum hourly rate = $21.00</t>
  </si>
  <si>
    <t>Minimum hourly rate = $15.00</t>
  </si>
  <si>
    <t>Minimum hourly rate = $17.00</t>
  </si>
  <si>
    <t>Any changes to quantity in the future must be justified and approved by NCTA.</t>
  </si>
  <si>
    <t>Note</t>
  </si>
  <si>
    <t xml:space="preserve">BASE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</si>
</sst>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0" tint="-0.1499984740745262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Fill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5" xfId="0" applyBorder="1"/>
    <xf numFmtId="0" fontId="3" fillId="0" borderId="5" xfId="0" applyFont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44" fontId="3" fillId="0" borderId="5" xfId="1" applyFont="1" applyBorder="1" applyAlignment="1">
      <alignment horizontal="center" wrapText="1"/>
    </xf>
    <xf numFmtId="44" fontId="3" fillId="0" borderId="5" xfId="0" applyNumberFormat="1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5" xfId="0" applyFont="1" applyBorder="1"/>
    <xf numFmtId="0" fontId="0" fillId="0" borderId="5" xfId="0" applyFill="1" applyBorder="1" applyAlignment="1">
      <alignment horizontal="center"/>
    </xf>
    <xf numFmtId="44" fontId="0" fillId="7" borderId="5" xfId="1" applyFont="1" applyFill="1" applyBorder="1" applyAlignment="1">
      <alignment horizontal="center"/>
    </xf>
    <xf numFmtId="44" fontId="4" fillId="7" borderId="5" xfId="1" applyFont="1" applyFill="1" applyBorder="1" applyAlignment="1">
      <alignment horizontal="center"/>
    </xf>
    <xf numFmtId="6" fontId="4" fillId="0" borderId="5" xfId="0" applyNumberFormat="1" applyFont="1" applyFill="1" applyBorder="1"/>
    <xf numFmtId="0" fontId="0" fillId="4" borderId="5" xfId="0" applyFill="1" applyBorder="1" applyAlignment="1">
      <alignment horizontal="center"/>
    </xf>
    <xf numFmtId="0" fontId="3" fillId="4" borderId="5" xfId="0" applyFont="1" applyFill="1" applyBorder="1"/>
    <xf numFmtId="0" fontId="3" fillId="4" borderId="5" xfId="0" applyFont="1" applyFill="1" applyBorder="1" applyAlignment="1">
      <alignment horizontal="right"/>
    </xf>
    <xf numFmtId="44" fontId="4" fillId="4" borderId="5" xfId="1" applyFont="1" applyFill="1" applyBorder="1" applyAlignment="1">
      <alignment horizontal="center"/>
    </xf>
    <xf numFmtId="44" fontId="3" fillId="4" borderId="5" xfId="0" applyNumberFormat="1" applyFont="1" applyFill="1" applyBorder="1"/>
    <xf numFmtId="0" fontId="0" fillId="0" borderId="5" xfId="0" applyBorder="1" applyAlignment="1">
      <alignment horizontal="center" vertical="top"/>
    </xf>
    <xf numFmtId="0" fontId="3" fillId="0" borderId="5" xfId="0" applyFont="1" applyBorder="1" applyAlignment="1">
      <alignment vertical="top"/>
    </xf>
    <xf numFmtId="0" fontId="0" fillId="0" borderId="5" xfId="0" applyFill="1" applyBorder="1" applyAlignment="1">
      <alignment horizontal="center" vertical="top"/>
    </xf>
    <xf numFmtId="0" fontId="0" fillId="4" borderId="6" xfId="0" applyFill="1" applyBorder="1" applyAlignment="1">
      <alignment horizontal="center" vertical="top"/>
    </xf>
    <xf numFmtId="44" fontId="0" fillId="7" borderId="5" xfId="1" applyFont="1" applyFill="1" applyBorder="1" applyAlignment="1">
      <alignment horizontal="center" vertical="top"/>
    </xf>
    <xf numFmtId="44" fontId="0" fillId="0" borderId="5" xfId="0" applyNumberFormat="1" applyBorder="1" applyAlignment="1">
      <alignment vertical="top"/>
    </xf>
    <xf numFmtId="44" fontId="0" fillId="0" borderId="5" xfId="0" applyNumberFormat="1" applyBorder="1"/>
    <xf numFmtId="0" fontId="0" fillId="4" borderId="5" xfId="0" applyFill="1" applyBorder="1"/>
    <xf numFmtId="44" fontId="0" fillId="4" borderId="5" xfId="1" applyFont="1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3" fillId="0" borderId="5" xfId="0" applyFont="1" applyBorder="1" applyAlignment="1">
      <alignment vertical="center"/>
    </xf>
    <xf numFmtId="44" fontId="0" fillId="7" borderId="5" xfId="1" applyFont="1" applyFill="1" applyBorder="1" applyAlignment="1">
      <alignment vertical="center"/>
    </xf>
    <xf numFmtId="44" fontId="0" fillId="7" borderId="5" xfId="1" applyFont="1" applyFill="1" applyBorder="1"/>
    <xf numFmtId="0" fontId="4" fillId="0" borderId="5" xfId="0" applyFont="1" applyFill="1" applyBorder="1" applyAlignment="1">
      <alignment horizontal="center"/>
    </xf>
    <xf numFmtId="3" fontId="0" fillId="4" borderId="6" xfId="0" applyNumberForma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44" fontId="0" fillId="4" borderId="5" xfId="1" applyFont="1" applyFill="1" applyBorder="1"/>
    <xf numFmtId="3" fontId="4" fillId="4" borderId="6" xfId="0" applyNumberFormat="1" applyFont="1" applyFill="1" applyBorder="1" applyAlignment="1">
      <alignment horizontal="center"/>
    </xf>
    <xf numFmtId="44" fontId="4" fillId="7" borderId="5" xfId="1" applyFont="1" applyFill="1" applyBorder="1"/>
    <xf numFmtId="44" fontId="4" fillId="0" borderId="5" xfId="0" applyNumberFormat="1" applyFont="1" applyBorder="1"/>
    <xf numFmtId="44" fontId="3" fillId="4" borderId="6" xfId="0" applyNumberFormat="1" applyFont="1" applyFill="1" applyBorder="1"/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9" xfId="0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3" fillId="6" borderId="8" xfId="0" applyFont="1" applyFill="1" applyBorder="1" applyAlignment="1"/>
    <xf numFmtId="0" fontId="3" fillId="6" borderId="9" xfId="0" applyFont="1" applyFill="1" applyBorder="1" applyAlignment="1"/>
    <xf numFmtId="0" fontId="3" fillId="6" borderId="7" xfId="0" applyFont="1" applyFill="1" applyBorder="1" applyAlignment="1"/>
    <xf numFmtId="0" fontId="3" fillId="4" borderId="8" xfId="0" applyFont="1" applyFill="1" applyBorder="1" applyAlignment="1"/>
    <xf numFmtId="0" fontId="3" fillId="4" borderId="9" xfId="0" applyFont="1" applyFill="1" applyBorder="1" applyAlignment="1"/>
    <xf numFmtId="0" fontId="3" fillId="4" borderId="7" xfId="0" applyFont="1" applyFill="1" applyBorder="1" applyAlignment="1"/>
    <xf numFmtId="0" fontId="3" fillId="4" borderId="0" xfId="0" applyFont="1" applyFill="1" applyBorder="1" applyAlignment="1"/>
    <xf numFmtId="0" fontId="3" fillId="0" borderId="0" xfId="0" applyFont="1" applyFill="1" applyBorder="1" applyAlignment="1"/>
    <xf numFmtId="0" fontId="3" fillId="0" borderId="11" xfId="0" applyFont="1" applyFill="1" applyBorder="1" applyAlignment="1"/>
    <xf numFmtId="164" fontId="4" fillId="0" borderId="9" xfId="2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44" fontId="4" fillId="0" borderId="7" xfId="1" applyNumberFormat="1" applyFont="1" applyFill="1" applyBorder="1"/>
    <xf numFmtId="44" fontId="0" fillId="0" borderId="8" xfId="1" applyFont="1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164" fontId="0" fillId="0" borderId="0" xfId="2" applyNumberFormat="1" applyFont="1" applyAlignment="1">
      <alignment horizontal="center" vertical="center"/>
    </xf>
    <xf numFmtId="0" fontId="4" fillId="0" borderId="7" xfId="0" applyFont="1" applyBorder="1" applyAlignment="1">
      <alignment horizontal="left" wrapText="1"/>
    </xf>
    <xf numFmtId="44" fontId="0" fillId="6" borderId="5" xfId="1" applyFont="1" applyFill="1" applyBorder="1" applyAlignment="1">
      <alignment vertical="center"/>
    </xf>
    <xf numFmtId="3" fontId="0" fillId="4" borderId="6" xfId="0" applyNumberFormat="1" applyFont="1" applyFill="1" applyBorder="1" applyAlignment="1">
      <alignment horizontal="center" vertical="center"/>
    </xf>
    <xf numFmtId="44" fontId="7" fillId="6" borderId="5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3" fontId="0" fillId="0" borderId="5" xfId="0" applyNumberFormat="1" applyFill="1" applyBorder="1" applyAlignment="1">
      <alignment horizontal="center" vertical="top"/>
    </xf>
    <xf numFmtId="3" fontId="0" fillId="4" borderId="6" xfId="0" applyNumberFormat="1" applyFill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44" fontId="0" fillId="0" borderId="5" xfId="0" applyNumberForma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5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44" fontId="4" fillId="7" borderId="5" xfId="1" applyFont="1" applyFill="1" applyBorder="1" applyAlignment="1">
      <alignment horizontal="left" vertical="center"/>
    </xf>
    <xf numFmtId="44" fontId="0" fillId="0" borderId="5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0" fillId="4" borderId="6" xfId="0" applyNumberFormat="1" applyFill="1" applyBorder="1" applyAlignment="1">
      <alignment horizontal="left" vertical="center"/>
    </xf>
    <xf numFmtId="44" fontId="0" fillId="0" borderId="8" xfId="1" applyFont="1" applyFill="1" applyBorder="1" applyAlignment="1">
      <alignment horizontal="left" vertical="center"/>
    </xf>
    <xf numFmtId="44" fontId="0" fillId="0" borderId="7" xfId="0" applyNumberFormat="1" applyBorder="1" applyAlignment="1">
      <alignment horizontal="left" vertical="center"/>
    </xf>
    <xf numFmtId="3" fontId="0" fillId="9" borderId="5" xfId="0" applyNumberFormat="1" applyFill="1" applyBorder="1" applyAlignment="1">
      <alignment horizontal="center" vertical="center"/>
    </xf>
    <xf numFmtId="3" fontId="0" fillId="9" borderId="5" xfId="0" applyNumberFormat="1" applyFill="1" applyBorder="1" applyAlignment="1">
      <alignment horizontal="center"/>
    </xf>
    <xf numFmtId="3" fontId="4" fillId="9" borderId="5" xfId="0" applyNumberFormat="1" applyFont="1" applyFill="1" applyBorder="1" applyAlignment="1">
      <alignment horizontal="center"/>
    </xf>
    <xf numFmtId="0" fontId="0" fillId="9" borderId="5" xfId="0" applyFill="1" applyBorder="1" applyAlignment="1">
      <alignment horizontal="center" vertical="center"/>
    </xf>
    <xf numFmtId="0" fontId="0" fillId="2" borderId="16" xfId="0" applyFill="1" applyBorder="1"/>
    <xf numFmtId="0" fontId="0" fillId="0" borderId="18" xfId="0" applyBorder="1"/>
    <xf numFmtId="44" fontId="3" fillId="0" borderId="19" xfId="0" applyNumberFormat="1" applyFont="1" applyFill="1" applyBorder="1" applyAlignment="1">
      <alignment horizontal="center" wrapText="1"/>
    </xf>
    <xf numFmtId="0" fontId="3" fillId="6" borderId="18" xfId="0" applyFont="1" applyFill="1" applyBorder="1" applyAlignment="1">
      <alignment horizontal="center"/>
    </xf>
    <xf numFmtId="0" fontId="0" fillId="0" borderId="18" xfId="0" applyBorder="1" applyAlignment="1">
      <alignment vertical="center"/>
    </xf>
    <xf numFmtId="44" fontId="7" fillId="6" borderId="26" xfId="0" applyNumberFormat="1" applyFont="1" applyFill="1" applyBorder="1" applyAlignment="1">
      <alignment vertical="center"/>
    </xf>
    <xf numFmtId="44" fontId="0" fillId="0" borderId="8" xfId="1" applyFont="1" applyFill="1" applyBorder="1" applyAlignment="1">
      <alignment horizontal="center"/>
    </xf>
    <xf numFmtId="0" fontId="4" fillId="0" borderId="7" xfId="0" applyFont="1" applyBorder="1" applyAlignment="1">
      <alignment horizontal="left" wrapText="1"/>
    </xf>
    <xf numFmtId="0" fontId="4" fillId="0" borderId="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44" fontId="4" fillId="0" borderId="5" xfId="1" applyNumberFormat="1" applyFont="1" applyFill="1" applyBorder="1"/>
    <xf numFmtId="6" fontId="3" fillId="4" borderId="5" xfId="0" applyNumberFormat="1" applyFont="1" applyFill="1" applyBorder="1"/>
    <xf numFmtId="0" fontId="7" fillId="0" borderId="0" xfId="0" applyFont="1" applyFill="1" applyBorder="1" applyAlignment="1">
      <alignment horizontal="left" vertical="center"/>
    </xf>
    <xf numFmtId="3" fontId="0" fillId="0" borderId="0" xfId="0" applyNumberFormat="1" applyFont="1" applyFill="1" applyBorder="1" applyAlignment="1">
      <alignment horizontal="center" vertical="center"/>
    </xf>
    <xf numFmtId="44" fontId="0" fillId="0" borderId="0" xfId="1" applyFont="1" applyFill="1" applyBorder="1" applyAlignment="1">
      <alignment vertical="center"/>
    </xf>
    <xf numFmtId="44" fontId="7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0" fillId="0" borderId="8" xfId="0" applyFill="1" applyBorder="1" applyAlignment="1">
      <alignment horizontal="center"/>
    </xf>
    <xf numFmtId="3" fontId="0" fillId="0" borderId="8" xfId="0" applyNumberFormat="1" applyFill="1" applyBorder="1" applyAlignment="1">
      <alignment horizontal="center"/>
    </xf>
    <xf numFmtId="44" fontId="3" fillId="0" borderId="18" xfId="1" applyFont="1" applyBorder="1" applyAlignment="1">
      <alignment horizontal="center" wrapText="1"/>
    </xf>
    <xf numFmtId="44" fontId="0" fillId="0" borderId="19" xfId="0" applyNumberFormat="1" applyBorder="1"/>
    <xf numFmtId="44" fontId="0" fillId="6" borderId="33" xfId="1" applyFont="1" applyFill="1" applyBorder="1" applyAlignment="1">
      <alignment vertical="center"/>
    </xf>
    <xf numFmtId="0" fontId="3" fillId="4" borderId="11" xfId="0" applyFont="1" applyFill="1" applyBorder="1" applyAlignment="1">
      <alignment horizontal="center" wrapText="1"/>
    </xf>
    <xf numFmtId="0" fontId="0" fillId="4" borderId="11" xfId="0" applyFill="1" applyBorder="1" applyAlignment="1">
      <alignment horizontal="center"/>
    </xf>
    <xf numFmtId="3" fontId="0" fillId="4" borderId="11" xfId="0" applyNumberFormat="1" applyFill="1" applyBorder="1" applyAlignment="1">
      <alignment horizontal="center"/>
    </xf>
    <xf numFmtId="3" fontId="0" fillId="4" borderId="11" xfId="0" applyNumberFormat="1" applyFont="1" applyFill="1" applyBorder="1" applyAlignment="1">
      <alignment horizontal="center" vertical="center"/>
    </xf>
    <xf numFmtId="44" fontId="3" fillId="0" borderId="8" xfId="0" applyNumberFormat="1" applyFont="1" applyFill="1" applyBorder="1" applyAlignment="1">
      <alignment horizontal="center" wrapText="1"/>
    </xf>
    <xf numFmtId="44" fontId="0" fillId="0" borderId="8" xfId="0" applyNumberFormat="1" applyBorder="1"/>
    <xf numFmtId="44" fontId="7" fillId="6" borderId="8" xfId="0" applyNumberFormat="1" applyFont="1" applyFill="1" applyBorder="1" applyAlignment="1">
      <alignment vertical="center"/>
    </xf>
    <xf numFmtId="165" fontId="9" fillId="0" borderId="5" xfId="1" applyNumberFormat="1" applyFont="1" applyFill="1" applyBorder="1" applyAlignment="1"/>
    <xf numFmtId="165" fontId="0" fillId="0" borderId="5" xfId="1" applyNumberFormat="1" applyFont="1" applyBorder="1" applyAlignment="1"/>
    <xf numFmtId="165" fontId="9" fillId="0" borderId="5" xfId="0" applyNumberFormat="1" applyFont="1" applyFill="1" applyBorder="1" applyAlignment="1"/>
    <xf numFmtId="0" fontId="0" fillId="8" borderId="0" xfId="0" applyFill="1"/>
    <xf numFmtId="0" fontId="0" fillId="8" borderId="0" xfId="0" applyFont="1" applyFill="1" applyAlignment="1">
      <alignment vertical="center"/>
    </xf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0" fontId="5" fillId="8" borderId="33" xfId="0" applyFont="1" applyFill="1" applyBorder="1"/>
    <xf numFmtId="165" fontId="0" fillId="8" borderId="25" xfId="1" applyNumberFormat="1" applyFont="1" applyFill="1" applyBorder="1" applyAlignment="1"/>
    <xf numFmtId="165" fontId="0" fillId="8" borderId="25" xfId="0" applyNumberFormat="1" applyFont="1" applyFill="1" applyBorder="1" applyAlignment="1"/>
    <xf numFmtId="0" fontId="5" fillId="0" borderId="5" xfId="0" applyFont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165" fontId="10" fillId="0" borderId="19" xfId="1" applyNumberFormat="1" applyFont="1" applyFill="1" applyBorder="1" applyAlignment="1"/>
    <xf numFmtId="165" fontId="5" fillId="8" borderId="26" xfId="1" applyNumberFormat="1" applyFont="1" applyFill="1" applyBorder="1" applyAlignment="1"/>
    <xf numFmtId="165" fontId="10" fillId="0" borderId="19" xfId="0" applyNumberFormat="1" applyFont="1" applyFill="1" applyBorder="1" applyAlignment="1"/>
    <xf numFmtId="165" fontId="5" fillId="8" borderId="26" xfId="0" applyNumberFormat="1" applyFont="1" applyFill="1" applyBorder="1" applyAlignment="1"/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3" fontId="0" fillId="2" borderId="0" xfId="0" applyNumberFormat="1" applyFont="1" applyFill="1" applyBorder="1" applyAlignment="1">
      <alignment horizontal="center" vertical="center"/>
    </xf>
    <xf numFmtId="44" fontId="0" fillId="2" borderId="0" xfId="1" applyFont="1" applyFill="1" applyBorder="1" applyAlignment="1">
      <alignment vertical="center"/>
    </xf>
    <xf numFmtId="44" fontId="7" fillId="2" borderId="0" xfId="0" applyNumberFormat="1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164" fontId="0" fillId="2" borderId="0" xfId="2" applyNumberFormat="1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center"/>
    </xf>
    <xf numFmtId="0" fontId="0" fillId="2" borderId="0" xfId="0" applyFont="1" applyFill="1" applyAlignment="1">
      <alignment vertical="center"/>
    </xf>
    <xf numFmtId="0" fontId="0" fillId="0" borderId="0" xfId="0" applyAlignment="1">
      <alignment wrapText="1"/>
    </xf>
    <xf numFmtId="0" fontId="0" fillId="2" borderId="4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6" xfId="0" applyFill="1" applyBorder="1" applyAlignment="1">
      <alignment horizontal="center" vertical="center" wrapText="1"/>
    </xf>
    <xf numFmtId="165" fontId="0" fillId="0" borderId="5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4" borderId="0" xfId="0" applyFill="1" applyBorder="1" applyAlignment="1">
      <alignment horizontal="center" vertical="center" wrapText="1"/>
    </xf>
    <xf numFmtId="3" fontId="0" fillId="4" borderId="24" xfId="0" applyNumberFormat="1" applyFont="1" applyFill="1" applyBorder="1" applyAlignment="1">
      <alignment horizontal="center" vertical="center" wrapText="1"/>
    </xf>
    <xf numFmtId="44" fontId="0" fillId="5" borderId="25" xfId="1" applyFont="1" applyFill="1" applyBorder="1" applyAlignment="1">
      <alignment vertical="center" wrapText="1"/>
    </xf>
    <xf numFmtId="165" fontId="7" fillId="5" borderId="25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left" vertical="center" wrapText="1"/>
    </xf>
    <xf numFmtId="3" fontId="0" fillId="0" borderId="7" xfId="0" applyNumberForma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3" fontId="0" fillId="2" borderId="0" xfId="0" applyNumberFormat="1" applyFont="1" applyFill="1" applyBorder="1" applyAlignment="1">
      <alignment horizontal="center" vertical="center" wrapText="1"/>
    </xf>
    <xf numFmtId="44" fontId="0" fillId="2" borderId="0" xfId="1" applyFont="1" applyFill="1" applyBorder="1" applyAlignment="1">
      <alignment vertical="center" wrapText="1"/>
    </xf>
    <xf numFmtId="44" fontId="7" fillId="2" borderId="0" xfId="0" applyNumberFormat="1" applyFont="1" applyFill="1" applyBorder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4" borderId="11" xfId="0" applyFill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2" fillId="2" borderId="0" xfId="0" applyFont="1" applyFill="1" applyBorder="1" applyAlignment="1"/>
    <xf numFmtId="0" fontId="6" fillId="3" borderId="0" xfId="0" applyFont="1" applyFill="1" applyBorder="1" applyAlignment="1"/>
    <xf numFmtId="44" fontId="0" fillId="7" borderId="5" xfId="1" applyFont="1" applyFill="1" applyBorder="1" applyAlignment="1" applyProtection="1">
      <alignment horizontal="center"/>
      <protection locked="0"/>
    </xf>
    <xf numFmtId="44" fontId="4" fillId="7" borderId="5" xfId="1" applyFont="1" applyFill="1" applyBorder="1" applyAlignment="1" applyProtection="1">
      <alignment horizontal="center"/>
      <protection locked="0"/>
    </xf>
    <xf numFmtId="44" fontId="0" fillId="7" borderId="5" xfId="1" applyFont="1" applyFill="1" applyBorder="1" applyAlignment="1" applyProtection="1">
      <alignment horizontal="center" vertical="top"/>
      <protection locked="0"/>
    </xf>
    <xf numFmtId="0" fontId="0" fillId="7" borderId="5" xfId="0" applyFill="1" applyBorder="1" applyAlignment="1" applyProtection="1">
      <alignment horizontal="center" vertical="center" wrapText="1"/>
      <protection locked="0"/>
    </xf>
    <xf numFmtId="44" fontId="0" fillId="7" borderId="5" xfId="1" applyFont="1" applyFill="1" applyBorder="1" applyAlignment="1" applyProtection="1">
      <alignment horizontal="center" vertical="center" wrapText="1"/>
      <protection locked="0"/>
    </xf>
    <xf numFmtId="44" fontId="4" fillId="7" borderId="18" xfId="1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0" borderId="8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3" fillId="6" borderId="8" xfId="0" applyFont="1" applyFill="1" applyBorder="1" applyAlignment="1">
      <alignment horizontal="left"/>
    </xf>
    <xf numFmtId="0" fontId="3" fillId="6" borderId="9" xfId="0" applyFont="1" applyFill="1" applyBorder="1" applyAlignment="1">
      <alignment horizontal="left"/>
    </xf>
    <xf numFmtId="0" fontId="3" fillId="6" borderId="7" xfId="0" applyFont="1" applyFill="1" applyBorder="1" applyAlignment="1">
      <alignment horizontal="left"/>
    </xf>
    <xf numFmtId="44" fontId="0" fillId="6" borderId="8" xfId="1" applyFont="1" applyFill="1" applyBorder="1" applyAlignment="1">
      <alignment horizontal="center"/>
    </xf>
    <xf numFmtId="44" fontId="0" fillId="6" borderId="7" xfId="1" applyFont="1" applyFill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44" fontId="0" fillId="0" borderId="8" xfId="1" applyFont="1" applyFill="1" applyBorder="1" applyAlignment="1">
      <alignment horizontal="center"/>
    </xf>
    <xf numFmtId="44" fontId="0" fillId="0" borderId="7" xfId="1" applyFont="1" applyFill="1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44" fontId="4" fillId="6" borderId="8" xfId="1" applyFont="1" applyFill="1" applyBorder="1" applyAlignment="1">
      <alignment horizontal="center"/>
    </xf>
    <xf numFmtId="44" fontId="4" fillId="6" borderId="7" xfId="1" applyFont="1" applyFill="1" applyBorder="1" applyAlignment="1">
      <alignment horizontal="center"/>
    </xf>
    <xf numFmtId="44" fontId="3" fillId="5" borderId="4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165" fontId="8" fillId="2" borderId="28" xfId="0" applyNumberFormat="1" applyFont="1" applyFill="1" applyBorder="1" applyAlignment="1">
      <alignment horizontal="center" vertical="center"/>
    </xf>
    <xf numFmtId="165" fontId="8" fillId="2" borderId="29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165" fontId="8" fillId="0" borderId="28" xfId="0" applyNumberFormat="1" applyFont="1" applyFill="1" applyBorder="1" applyAlignment="1">
      <alignment horizontal="center" vertical="center"/>
    </xf>
    <xf numFmtId="165" fontId="8" fillId="0" borderId="29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6" fillId="3" borderId="14" xfId="0" applyFont="1" applyFill="1" applyBorder="1" applyAlignment="1">
      <alignment horizontal="center"/>
    </xf>
    <xf numFmtId="44" fontId="3" fillId="5" borderId="4" xfId="0" applyNumberFormat="1" applyFont="1" applyFill="1" applyBorder="1" applyAlignment="1">
      <alignment horizontal="center" wrapText="1"/>
    </xf>
    <xf numFmtId="44" fontId="3" fillId="5" borderId="34" xfId="0" applyNumberFormat="1" applyFont="1" applyFill="1" applyBorder="1" applyAlignment="1">
      <alignment horizontal="center" wrapText="1"/>
    </xf>
    <xf numFmtId="44" fontId="0" fillId="6" borderId="8" xfId="1" applyFont="1" applyFill="1" applyBorder="1" applyAlignment="1">
      <alignment horizontal="center" wrapText="1"/>
    </xf>
    <xf numFmtId="44" fontId="0" fillId="6" borderId="7" xfId="1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7" fillId="5" borderId="21" xfId="0" applyFont="1" applyFill="1" applyBorder="1" applyAlignment="1">
      <alignment horizontal="left" vertical="center"/>
    </xf>
    <xf numFmtId="0" fontId="7" fillId="5" borderId="22" xfId="0" applyFont="1" applyFill="1" applyBorder="1" applyAlignment="1">
      <alignment horizontal="left" vertical="center"/>
    </xf>
    <xf numFmtId="0" fontId="7" fillId="5" borderId="23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/>
    </xf>
    <xf numFmtId="44" fontId="3" fillId="2" borderId="4" xfId="0" applyNumberFormat="1" applyFont="1" applyFill="1" applyBorder="1" applyAlignment="1">
      <alignment horizontal="center"/>
    </xf>
    <xf numFmtId="44" fontId="0" fillId="6" borderId="9" xfId="1" applyFont="1" applyFill="1" applyBorder="1" applyAlignment="1">
      <alignment horizontal="center"/>
    </xf>
    <xf numFmtId="44" fontId="0" fillId="6" borderId="32" xfId="1" applyFont="1" applyFill="1" applyBorder="1" applyAlignment="1">
      <alignment horizontal="center"/>
    </xf>
    <xf numFmtId="44" fontId="0" fillId="6" borderId="20" xfId="1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44" fontId="3" fillId="5" borderId="30" xfId="0" applyNumberFormat="1" applyFont="1" applyFill="1" applyBorder="1" applyAlignment="1">
      <alignment horizontal="center"/>
    </xf>
    <xf numFmtId="44" fontId="3" fillId="5" borderId="31" xfId="0" applyNumberFormat="1" applyFont="1" applyFill="1" applyBorder="1" applyAlignment="1">
      <alignment horizontal="center"/>
    </xf>
    <xf numFmtId="44" fontId="3" fillId="0" borderId="4" xfId="0" applyNumberFormat="1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5"/>
  <sheetViews>
    <sheetView tabSelected="1" zoomScale="80" zoomScaleNormal="80" workbookViewId="0">
      <pane xSplit="9" ySplit="4" topLeftCell="J5" activePane="bottomRight" state="frozen"/>
      <selection pane="topRight" activeCell="J1" sqref="J1"/>
      <selection pane="bottomLeft" activeCell="A5" sqref="A5"/>
      <selection pane="bottomRight" activeCell="K7" sqref="K7:K8"/>
    </sheetView>
  </sheetViews>
  <sheetFormatPr defaultRowHeight="15" x14ac:dyDescent="0.25"/>
  <cols>
    <col min="1" max="1" width="4" bestFit="1" customWidth="1"/>
    <col min="2" max="2" width="2.42578125" customWidth="1"/>
    <col min="3" max="3" width="16.42578125" customWidth="1"/>
    <col min="4" max="4" width="9.5703125" style="45" customWidth="1"/>
    <col min="5" max="5" width="3.7109375" style="45" customWidth="1"/>
    <col min="6" max="6" width="10.140625" style="45" customWidth="1"/>
    <col min="7" max="7" width="11.42578125" style="47" customWidth="1"/>
    <col min="8" max="8" width="14.140625" bestFit="1" customWidth="1"/>
    <col min="9" max="9" width="9.85546875" customWidth="1"/>
    <col min="10" max="10" width="2.28515625" customWidth="1"/>
    <col min="11" max="11" width="15.28515625" bestFit="1" customWidth="1"/>
    <col min="12" max="12" width="14" bestFit="1" customWidth="1"/>
    <col min="13" max="13" width="2.28515625" customWidth="1"/>
    <col min="14" max="14" width="15.28515625" bestFit="1" customWidth="1"/>
    <col min="15" max="15" width="14" bestFit="1" customWidth="1"/>
    <col min="16" max="16" width="2.28515625" customWidth="1"/>
    <col min="17" max="17" width="15.28515625" hidden="1" customWidth="1"/>
    <col min="18" max="18" width="14" hidden="1" customWidth="1"/>
    <col min="19" max="19" width="15.28515625" bestFit="1" customWidth="1"/>
    <col min="20" max="20" width="14" bestFit="1" customWidth="1"/>
    <col min="21" max="21" width="2.28515625" customWidth="1"/>
    <col min="22" max="22" width="15.28515625" bestFit="1" customWidth="1"/>
    <col min="23" max="23" width="14" bestFit="1" customWidth="1"/>
    <col min="24" max="24" width="2.28515625" customWidth="1"/>
    <col min="25" max="25" width="15.28515625" bestFit="1" customWidth="1"/>
    <col min="26" max="26" width="14" bestFit="1" customWidth="1"/>
    <col min="27" max="27" width="2.28515625" customWidth="1"/>
    <col min="28" max="28" width="15.28515625" bestFit="1" customWidth="1"/>
    <col min="29" max="29" width="14" bestFit="1" customWidth="1"/>
    <col min="30" max="30" width="2.28515625" customWidth="1"/>
    <col min="31" max="31" width="15.28515625" bestFit="1" customWidth="1"/>
    <col min="32" max="32" width="14" bestFit="1" customWidth="1"/>
    <col min="33" max="33" width="2.28515625" customWidth="1"/>
  </cols>
  <sheetData>
    <row r="1" spans="1:33" ht="20.100000000000001" customHeight="1" x14ac:dyDescent="0.25">
      <c r="A1" s="189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</row>
    <row r="2" spans="1:33" ht="20.100000000000001" customHeight="1" x14ac:dyDescent="0.25">
      <c r="A2" s="189" t="s">
        <v>101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</row>
    <row r="3" spans="1:33" ht="20.100000000000001" customHeight="1" x14ac:dyDescent="0.25">
      <c r="A3" s="231" t="s">
        <v>88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</row>
    <row r="4" spans="1:33" x14ac:dyDescent="0.25">
      <c r="A4" s="2"/>
      <c r="B4" s="2"/>
      <c r="C4" s="2"/>
      <c r="D4" s="44"/>
      <c r="E4" s="44"/>
      <c r="F4" s="44"/>
      <c r="G4" s="46"/>
      <c r="H4" s="3"/>
      <c r="I4" s="3"/>
      <c r="J4" s="4"/>
      <c r="K4" s="230" t="s">
        <v>1</v>
      </c>
      <c r="L4" s="230"/>
      <c r="M4" s="4"/>
      <c r="N4" s="230" t="s">
        <v>2</v>
      </c>
      <c r="O4" s="230"/>
      <c r="P4" s="4"/>
      <c r="Q4" s="230" t="s">
        <v>45</v>
      </c>
      <c r="R4" s="230"/>
      <c r="S4" s="230" t="s">
        <v>45</v>
      </c>
      <c r="T4" s="230"/>
      <c r="U4" s="4"/>
      <c r="V4" s="230" t="s">
        <v>49</v>
      </c>
      <c r="W4" s="230"/>
      <c r="X4" s="4"/>
      <c r="Y4" s="230" t="s">
        <v>50</v>
      </c>
      <c r="Z4" s="230"/>
      <c r="AA4" s="4"/>
      <c r="AB4" s="230" t="s">
        <v>51</v>
      </c>
      <c r="AC4" s="230"/>
      <c r="AD4" s="4"/>
      <c r="AE4" s="230" t="s">
        <v>52</v>
      </c>
      <c r="AF4" s="230"/>
      <c r="AG4" s="4"/>
    </row>
    <row r="5" spans="1:33" x14ac:dyDescent="0.25">
      <c r="A5" s="51" t="s">
        <v>3</v>
      </c>
      <c r="B5" s="194" t="s">
        <v>44</v>
      </c>
      <c r="C5" s="195"/>
      <c r="D5" s="195"/>
      <c r="E5" s="195"/>
      <c r="F5" s="195"/>
      <c r="G5" s="196"/>
      <c r="H5" s="6" t="s">
        <v>4</v>
      </c>
      <c r="I5" s="6" t="s">
        <v>46</v>
      </c>
      <c r="J5" s="7"/>
      <c r="K5" s="8" t="s">
        <v>5</v>
      </c>
      <c r="L5" s="9" t="s">
        <v>6</v>
      </c>
      <c r="M5" s="7"/>
      <c r="N5" s="8" t="s">
        <v>5</v>
      </c>
      <c r="O5" s="9" t="s">
        <v>6</v>
      </c>
      <c r="P5" s="7"/>
      <c r="Q5" s="8" t="s">
        <v>5</v>
      </c>
      <c r="R5" s="9" t="s">
        <v>6</v>
      </c>
      <c r="S5" s="8" t="s">
        <v>5</v>
      </c>
      <c r="T5" s="9" t="s">
        <v>6</v>
      </c>
      <c r="U5" s="7"/>
      <c r="V5" s="8" t="s">
        <v>5</v>
      </c>
      <c r="W5" s="9" t="s">
        <v>6</v>
      </c>
      <c r="X5" s="7"/>
      <c r="Y5" s="8" t="s">
        <v>5</v>
      </c>
      <c r="Z5" s="9" t="s">
        <v>6</v>
      </c>
      <c r="AA5" s="7"/>
      <c r="AB5" s="8" t="s">
        <v>5</v>
      </c>
      <c r="AC5" s="9" t="s">
        <v>6</v>
      </c>
      <c r="AD5" s="7"/>
      <c r="AE5" s="8" t="s">
        <v>5</v>
      </c>
      <c r="AF5" s="9" t="s">
        <v>6</v>
      </c>
      <c r="AG5" s="7"/>
    </row>
    <row r="6" spans="1:33" x14ac:dyDescent="0.25">
      <c r="A6" s="10" t="s">
        <v>7</v>
      </c>
      <c r="B6" s="52" t="s">
        <v>70</v>
      </c>
      <c r="C6" s="53"/>
      <c r="D6" s="53"/>
      <c r="E6" s="53"/>
      <c r="F6" s="53"/>
      <c r="G6" s="53"/>
      <c r="H6" s="53"/>
      <c r="I6" s="53"/>
      <c r="J6" s="58"/>
      <c r="K6" s="53"/>
      <c r="L6" s="54"/>
      <c r="M6" s="11"/>
      <c r="N6" s="215"/>
      <c r="O6" s="216"/>
      <c r="P6" s="11"/>
      <c r="Q6" s="215"/>
      <c r="R6" s="216"/>
      <c r="S6" s="215"/>
      <c r="T6" s="216"/>
      <c r="U6" s="11"/>
      <c r="V6" s="215"/>
      <c r="W6" s="216"/>
      <c r="X6" s="11"/>
      <c r="Y6" s="215"/>
      <c r="Z6" s="216"/>
      <c r="AA6" s="11"/>
      <c r="AB6" s="215"/>
      <c r="AC6" s="216"/>
      <c r="AD6" s="11"/>
      <c r="AE6" s="215"/>
      <c r="AF6" s="216"/>
      <c r="AG6" s="11"/>
    </row>
    <row r="7" spans="1:33" x14ac:dyDescent="0.25">
      <c r="A7" s="12"/>
      <c r="B7" s="13">
        <v>1</v>
      </c>
      <c r="C7" s="217" t="s">
        <v>32</v>
      </c>
      <c r="D7" s="218"/>
      <c r="E7" s="218"/>
      <c r="F7" s="218"/>
      <c r="G7" s="219"/>
      <c r="H7" s="14" t="s">
        <v>9</v>
      </c>
      <c r="I7" s="14">
        <v>1</v>
      </c>
      <c r="J7" s="11"/>
      <c r="K7" s="183"/>
      <c r="L7" s="106">
        <f>+K7*$I7</f>
        <v>0</v>
      </c>
      <c r="M7" s="11"/>
      <c r="N7" s="184"/>
      <c r="O7" s="106">
        <f>+N7*$I7</f>
        <v>0</v>
      </c>
      <c r="P7" s="11"/>
      <c r="Q7" s="16"/>
      <c r="R7" s="17"/>
      <c r="S7" s="184"/>
      <c r="T7" s="106">
        <f>+S7*$I7</f>
        <v>0</v>
      </c>
      <c r="U7" s="11"/>
      <c r="V7" s="184"/>
      <c r="W7" s="106">
        <f>+V7*$I7</f>
        <v>0</v>
      </c>
      <c r="X7" s="11"/>
      <c r="Y7" s="184"/>
      <c r="Z7" s="106">
        <f>+Y7*$I7</f>
        <v>0</v>
      </c>
      <c r="AA7" s="11"/>
      <c r="AB7" s="184"/>
      <c r="AC7" s="106">
        <f>+AB7*$I7</f>
        <v>0</v>
      </c>
      <c r="AD7" s="11"/>
      <c r="AE7" s="184"/>
      <c r="AF7" s="106">
        <f>+AE7*$I7</f>
        <v>0</v>
      </c>
      <c r="AG7" s="11"/>
    </row>
    <row r="8" spans="1:33" x14ac:dyDescent="0.25">
      <c r="A8" s="12"/>
      <c r="B8" s="13">
        <v>2</v>
      </c>
      <c r="C8" s="72" t="s">
        <v>71</v>
      </c>
      <c r="D8" s="73"/>
      <c r="E8" s="73"/>
      <c r="F8" s="73"/>
      <c r="G8" s="74"/>
      <c r="H8" s="14" t="s">
        <v>9</v>
      </c>
      <c r="I8" s="14">
        <v>1</v>
      </c>
      <c r="J8" s="11"/>
      <c r="K8" s="183"/>
      <c r="L8" s="106">
        <f>+K8*$I8</f>
        <v>0</v>
      </c>
      <c r="M8" s="11"/>
      <c r="N8" s="184"/>
      <c r="O8" s="106">
        <f>+N8*$I8</f>
        <v>0</v>
      </c>
      <c r="P8" s="11"/>
      <c r="Q8" s="16"/>
      <c r="R8" s="17"/>
      <c r="S8" s="184"/>
      <c r="T8" s="106">
        <f>+S8*$I8</f>
        <v>0</v>
      </c>
      <c r="U8" s="11"/>
      <c r="V8" s="184"/>
      <c r="W8" s="106">
        <f>+V8*$I8</f>
        <v>0</v>
      </c>
      <c r="X8" s="11"/>
      <c r="Y8" s="184"/>
      <c r="Z8" s="106">
        <f>+Y8*$I8</f>
        <v>0</v>
      </c>
      <c r="AA8" s="11"/>
      <c r="AB8" s="184"/>
      <c r="AC8" s="106">
        <f>+AB8*$I8</f>
        <v>0</v>
      </c>
      <c r="AD8" s="11"/>
      <c r="AE8" s="184"/>
      <c r="AF8" s="106">
        <f>+AE8*$I8</f>
        <v>0</v>
      </c>
      <c r="AG8" s="11"/>
    </row>
    <row r="9" spans="1:33" x14ac:dyDescent="0.25">
      <c r="A9" s="12"/>
      <c r="B9" s="13">
        <v>3</v>
      </c>
      <c r="C9" s="217" t="s">
        <v>8</v>
      </c>
      <c r="D9" s="218"/>
      <c r="E9" s="218"/>
      <c r="F9" s="218"/>
      <c r="G9" s="219"/>
      <c r="H9" s="14" t="s">
        <v>9</v>
      </c>
      <c r="I9" s="14">
        <v>1</v>
      </c>
      <c r="J9" s="11"/>
      <c r="K9" s="183"/>
      <c r="L9" s="106">
        <f t="shared" ref="L9:L10" si="0">+K9*I9</f>
        <v>0</v>
      </c>
      <c r="M9" s="11"/>
      <c r="N9" s="184" t="s">
        <v>10</v>
      </c>
      <c r="O9" s="17">
        <v>0</v>
      </c>
      <c r="P9" s="11"/>
      <c r="Q9" s="16" t="s">
        <v>10</v>
      </c>
      <c r="R9" s="17">
        <v>0</v>
      </c>
      <c r="S9" s="184" t="s">
        <v>10</v>
      </c>
      <c r="T9" s="17">
        <v>0</v>
      </c>
      <c r="U9" s="11"/>
      <c r="V9" s="184" t="s">
        <v>10</v>
      </c>
      <c r="W9" s="17">
        <v>0</v>
      </c>
      <c r="X9" s="11"/>
      <c r="Y9" s="184" t="s">
        <v>10</v>
      </c>
      <c r="Z9" s="17">
        <v>0</v>
      </c>
      <c r="AA9" s="11"/>
      <c r="AB9" s="184" t="s">
        <v>10</v>
      </c>
      <c r="AC9" s="17">
        <v>0</v>
      </c>
      <c r="AD9" s="11"/>
      <c r="AE9" s="184" t="s">
        <v>10</v>
      </c>
      <c r="AF9" s="17">
        <v>0</v>
      </c>
      <c r="AG9" s="11"/>
    </row>
    <row r="10" spans="1:33" x14ac:dyDescent="0.25">
      <c r="A10" s="12"/>
      <c r="B10" s="13">
        <v>4</v>
      </c>
      <c r="C10" s="217" t="s">
        <v>11</v>
      </c>
      <c r="D10" s="218"/>
      <c r="E10" s="218"/>
      <c r="F10" s="218"/>
      <c r="G10" s="219"/>
      <c r="H10" s="14" t="s">
        <v>9</v>
      </c>
      <c r="I10" s="14">
        <v>1</v>
      </c>
      <c r="J10" s="11"/>
      <c r="K10" s="183"/>
      <c r="L10" s="106">
        <f t="shared" si="0"/>
        <v>0</v>
      </c>
      <c r="M10" s="11"/>
      <c r="N10" s="184" t="s">
        <v>10</v>
      </c>
      <c r="O10" s="17">
        <v>0</v>
      </c>
      <c r="P10" s="11"/>
      <c r="Q10" s="16" t="s">
        <v>10</v>
      </c>
      <c r="R10" s="17">
        <v>0</v>
      </c>
      <c r="S10" s="184" t="s">
        <v>10</v>
      </c>
      <c r="T10" s="17">
        <v>0</v>
      </c>
      <c r="U10" s="11"/>
      <c r="V10" s="184" t="s">
        <v>10</v>
      </c>
      <c r="W10" s="17">
        <v>0</v>
      </c>
      <c r="X10" s="11"/>
      <c r="Y10" s="184" t="s">
        <v>10</v>
      </c>
      <c r="Z10" s="17">
        <v>0</v>
      </c>
      <c r="AA10" s="11"/>
      <c r="AB10" s="184" t="s">
        <v>10</v>
      </c>
      <c r="AC10" s="17">
        <v>0</v>
      </c>
      <c r="AD10" s="11"/>
      <c r="AE10" s="184" t="s">
        <v>10</v>
      </c>
      <c r="AF10" s="17">
        <v>0</v>
      </c>
      <c r="AG10" s="11"/>
    </row>
    <row r="11" spans="1:33" x14ac:dyDescent="0.25">
      <c r="A11" s="18"/>
      <c r="B11" s="19"/>
      <c r="C11" s="55" t="s">
        <v>12</v>
      </c>
      <c r="D11" s="56"/>
      <c r="E11" s="56"/>
      <c r="F11" s="56"/>
      <c r="G11" s="56"/>
      <c r="H11" s="56"/>
      <c r="I11" s="56"/>
      <c r="J11" s="58"/>
      <c r="K11" s="57"/>
      <c r="L11" s="22">
        <f>SUM(L7:L10)</f>
        <v>0</v>
      </c>
      <c r="M11" s="11"/>
      <c r="N11" s="21"/>
      <c r="O11" s="107">
        <f>SUM(O7:O10)</f>
        <v>0</v>
      </c>
      <c r="P11" s="11"/>
      <c r="Q11" s="21"/>
      <c r="R11" s="22">
        <f>SUM(R9:R10)</f>
        <v>0</v>
      </c>
      <c r="S11" s="21"/>
      <c r="T11" s="107">
        <f>SUM(T7:T10)</f>
        <v>0</v>
      </c>
      <c r="U11" s="11"/>
      <c r="V11" s="21"/>
      <c r="W11" s="107">
        <f>SUM(W7:W10)</f>
        <v>0</v>
      </c>
      <c r="X11" s="11"/>
      <c r="Y11" s="21"/>
      <c r="Z11" s="107">
        <f>SUM(Z7:Z10)</f>
        <v>0</v>
      </c>
      <c r="AA11" s="11"/>
      <c r="AB11" s="21"/>
      <c r="AC11" s="107">
        <f>SUM(AC7:AC10)</f>
        <v>0</v>
      </c>
      <c r="AD11" s="11"/>
      <c r="AE11" s="21"/>
      <c r="AF11" s="107">
        <f>SUM(AF7:AF10)</f>
        <v>0</v>
      </c>
      <c r="AG11" s="11"/>
    </row>
    <row r="12" spans="1:33" x14ac:dyDescent="0.25">
      <c r="A12" s="10" t="s">
        <v>13</v>
      </c>
      <c r="B12" s="212" t="s">
        <v>14</v>
      </c>
      <c r="C12" s="213"/>
      <c r="D12" s="213"/>
      <c r="E12" s="213"/>
      <c r="F12" s="213"/>
      <c r="G12" s="213"/>
      <c r="H12" s="213"/>
      <c r="I12" s="213"/>
      <c r="J12" s="58"/>
      <c r="K12" s="53"/>
      <c r="L12" s="54"/>
      <c r="M12" s="11"/>
      <c r="N12" s="228"/>
      <c r="O12" s="229"/>
      <c r="P12" s="11"/>
      <c r="Q12" s="228"/>
      <c r="R12" s="229"/>
      <c r="S12" s="228"/>
      <c r="T12" s="229"/>
      <c r="U12" s="11"/>
      <c r="V12" s="228"/>
      <c r="W12" s="229"/>
      <c r="X12" s="11"/>
      <c r="Y12" s="228"/>
      <c r="Z12" s="229"/>
      <c r="AA12" s="11"/>
      <c r="AB12" s="228"/>
      <c r="AC12" s="229"/>
      <c r="AD12" s="11"/>
      <c r="AE12" s="228"/>
      <c r="AF12" s="229"/>
      <c r="AG12" s="11"/>
    </row>
    <row r="13" spans="1:33" x14ac:dyDescent="0.25">
      <c r="A13" s="23"/>
      <c r="B13" s="24">
        <v>1</v>
      </c>
      <c r="C13" s="197" t="s">
        <v>15</v>
      </c>
      <c r="D13" s="198"/>
      <c r="E13" s="198"/>
      <c r="F13" s="198"/>
      <c r="G13" s="199"/>
      <c r="H13" s="25" t="s">
        <v>16</v>
      </c>
      <c r="I13" s="25">
        <v>12</v>
      </c>
      <c r="J13" s="26"/>
      <c r="K13" s="185"/>
      <c r="L13" s="28">
        <f>+K13*I13</f>
        <v>0</v>
      </c>
      <c r="M13" s="26"/>
      <c r="N13" s="185"/>
      <c r="O13" s="28">
        <f>+N13*$I$13</f>
        <v>0</v>
      </c>
      <c r="P13" s="26"/>
      <c r="Q13" s="27"/>
      <c r="R13" s="28">
        <f>+Q13*$I$13</f>
        <v>0</v>
      </c>
      <c r="S13" s="185"/>
      <c r="T13" s="28">
        <f>+S13*$I$13</f>
        <v>0</v>
      </c>
      <c r="U13" s="26"/>
      <c r="V13" s="185"/>
      <c r="W13" s="28">
        <f>+V13*$I$13</f>
        <v>0</v>
      </c>
      <c r="X13" s="26"/>
      <c r="Y13" s="185"/>
      <c r="Z13" s="28">
        <f>+Y13*$I$13</f>
        <v>0</v>
      </c>
      <c r="AA13" s="26"/>
      <c r="AB13" s="185"/>
      <c r="AC13" s="28">
        <f>+AB13*$I$13</f>
        <v>0</v>
      </c>
      <c r="AD13" s="26"/>
      <c r="AE13" s="185"/>
      <c r="AF13" s="28">
        <f>+AE13*$I$13</f>
        <v>0</v>
      </c>
      <c r="AG13" s="26"/>
    </row>
    <row r="14" spans="1:33" x14ac:dyDescent="0.25">
      <c r="A14" s="18"/>
      <c r="B14" s="19"/>
      <c r="C14" s="200" t="s">
        <v>12</v>
      </c>
      <c r="D14" s="201"/>
      <c r="E14" s="201"/>
      <c r="F14" s="201"/>
      <c r="G14" s="201"/>
      <c r="H14" s="201"/>
      <c r="I14" s="201"/>
      <c r="J14" s="201"/>
      <c r="K14" s="202"/>
      <c r="L14" s="22">
        <f>+L13</f>
        <v>0</v>
      </c>
      <c r="M14" s="11"/>
      <c r="N14" s="21"/>
      <c r="O14" s="22">
        <f>+O13</f>
        <v>0</v>
      </c>
      <c r="P14" s="11"/>
      <c r="Q14" s="21"/>
      <c r="R14" s="22">
        <f>SUM(R12:R13)</f>
        <v>0</v>
      </c>
      <c r="S14" s="21"/>
      <c r="T14" s="22">
        <f>+T13</f>
        <v>0</v>
      </c>
      <c r="U14" s="11"/>
      <c r="V14" s="21"/>
      <c r="W14" s="22">
        <f>+W13</f>
        <v>0</v>
      </c>
      <c r="X14" s="11"/>
      <c r="Y14" s="21"/>
      <c r="Z14" s="22">
        <f>+Z13</f>
        <v>0</v>
      </c>
      <c r="AA14" s="11"/>
      <c r="AB14" s="21"/>
      <c r="AC14" s="22">
        <f>+AC13</f>
        <v>0</v>
      </c>
      <c r="AD14" s="11"/>
      <c r="AE14" s="21"/>
      <c r="AF14" s="22">
        <f>+AF13</f>
        <v>0</v>
      </c>
      <c r="AG14" s="11"/>
    </row>
    <row r="15" spans="1:33" x14ac:dyDescent="0.25">
      <c r="A15" s="10" t="s">
        <v>17</v>
      </c>
      <c r="B15" s="212" t="s">
        <v>61</v>
      </c>
      <c r="C15" s="213"/>
      <c r="D15" s="213"/>
      <c r="E15" s="213"/>
      <c r="F15" s="213"/>
      <c r="G15" s="213"/>
      <c r="H15" s="213"/>
      <c r="I15" s="214"/>
      <c r="J15" s="11"/>
      <c r="K15" s="215"/>
      <c r="L15" s="216"/>
      <c r="M15" s="11"/>
      <c r="N15" s="215"/>
      <c r="O15" s="216"/>
      <c r="P15" s="11"/>
      <c r="Q15" s="215"/>
      <c r="R15" s="216"/>
      <c r="S15" s="215"/>
      <c r="T15" s="216"/>
      <c r="U15" s="11"/>
      <c r="V15" s="215"/>
      <c r="W15" s="216"/>
      <c r="X15" s="11"/>
      <c r="Y15" s="215"/>
      <c r="Z15" s="216"/>
      <c r="AA15" s="11"/>
      <c r="AB15" s="215"/>
      <c r="AC15" s="216"/>
      <c r="AD15" s="11"/>
      <c r="AE15" s="215"/>
      <c r="AF15" s="216"/>
      <c r="AG15" s="11"/>
    </row>
    <row r="16" spans="1:33" x14ac:dyDescent="0.25">
      <c r="A16" s="5"/>
      <c r="B16" s="13">
        <v>1</v>
      </c>
      <c r="C16" s="209" t="s">
        <v>18</v>
      </c>
      <c r="D16" s="210"/>
      <c r="E16" s="210"/>
      <c r="F16" s="210"/>
      <c r="G16" s="211"/>
      <c r="H16" s="14" t="s">
        <v>16</v>
      </c>
      <c r="I16" s="14">
        <v>12</v>
      </c>
      <c r="J16" s="11"/>
      <c r="K16" s="185"/>
      <c r="L16" s="29">
        <f>+K16*I16</f>
        <v>0</v>
      </c>
      <c r="M16" s="11"/>
      <c r="N16" s="185"/>
      <c r="O16" s="29">
        <f>+N16*$I16</f>
        <v>0</v>
      </c>
      <c r="P16" s="11"/>
      <c r="Q16" s="15"/>
      <c r="R16" s="29">
        <f>+Q16*$I16</f>
        <v>0</v>
      </c>
      <c r="S16" s="185"/>
      <c r="T16" s="29">
        <f>+S16*$I16</f>
        <v>0</v>
      </c>
      <c r="U16" s="11"/>
      <c r="V16" s="185"/>
      <c r="W16" s="29">
        <f>+V16*$I16</f>
        <v>0</v>
      </c>
      <c r="X16" s="11"/>
      <c r="Y16" s="185"/>
      <c r="Z16" s="29">
        <f>+Y16*$I16</f>
        <v>0</v>
      </c>
      <c r="AA16" s="11"/>
      <c r="AB16" s="185"/>
      <c r="AC16" s="29">
        <f>+AB16*$I16</f>
        <v>0</v>
      </c>
      <c r="AD16" s="11"/>
      <c r="AE16" s="185"/>
      <c r="AF16" s="29">
        <f>+AE16*$I16</f>
        <v>0</v>
      </c>
      <c r="AG16" s="11"/>
    </row>
    <row r="17" spans="1:33" x14ac:dyDescent="0.25">
      <c r="A17" s="5"/>
      <c r="B17" s="13">
        <v>2</v>
      </c>
      <c r="C17" s="209" t="s">
        <v>19</v>
      </c>
      <c r="D17" s="210"/>
      <c r="E17" s="210"/>
      <c r="F17" s="210"/>
      <c r="G17" s="211"/>
      <c r="H17" s="14" t="s">
        <v>16</v>
      </c>
      <c r="I17" s="14">
        <v>12</v>
      </c>
      <c r="J17" s="11"/>
      <c r="K17" s="185"/>
      <c r="L17" s="29">
        <f>+K17*I17</f>
        <v>0</v>
      </c>
      <c r="M17" s="11"/>
      <c r="N17" s="185"/>
      <c r="O17" s="29">
        <f>+N17*$I17</f>
        <v>0</v>
      </c>
      <c r="P17" s="11"/>
      <c r="Q17" s="15"/>
      <c r="R17" s="29">
        <f>+Q17*$I17</f>
        <v>0</v>
      </c>
      <c r="S17" s="185"/>
      <c r="T17" s="29">
        <f>+S17*$I17</f>
        <v>0</v>
      </c>
      <c r="U17" s="11"/>
      <c r="V17" s="185"/>
      <c r="W17" s="29">
        <f>+V17*$I17</f>
        <v>0</v>
      </c>
      <c r="X17" s="11"/>
      <c r="Y17" s="185"/>
      <c r="Z17" s="29">
        <f>+Y17*$I17</f>
        <v>0</v>
      </c>
      <c r="AA17" s="11"/>
      <c r="AB17" s="185"/>
      <c r="AC17" s="29">
        <f>+AB17*$I17</f>
        <v>0</v>
      </c>
      <c r="AD17" s="11"/>
      <c r="AE17" s="185"/>
      <c r="AF17" s="29">
        <f>+AE17*$I17</f>
        <v>0</v>
      </c>
      <c r="AG17" s="11"/>
    </row>
    <row r="18" spans="1:33" x14ac:dyDescent="0.25">
      <c r="A18" s="5"/>
      <c r="B18" s="13">
        <v>3</v>
      </c>
      <c r="C18" s="209" t="s">
        <v>34</v>
      </c>
      <c r="D18" s="210"/>
      <c r="E18" s="210"/>
      <c r="F18" s="210"/>
      <c r="G18" s="211"/>
      <c r="H18" s="14" t="s">
        <v>16</v>
      </c>
      <c r="I18" s="14">
        <v>12</v>
      </c>
      <c r="J18" s="11"/>
      <c r="K18" s="185"/>
      <c r="L18" s="29">
        <f>+K18*I18</f>
        <v>0</v>
      </c>
      <c r="M18" s="11"/>
      <c r="N18" s="185"/>
      <c r="O18" s="29">
        <f>+N18*$I18</f>
        <v>0</v>
      </c>
      <c r="P18" s="11"/>
      <c r="Q18" s="15"/>
      <c r="R18" s="29">
        <f>+Q18*$I18</f>
        <v>0</v>
      </c>
      <c r="S18" s="185"/>
      <c r="T18" s="29">
        <f>+S18*$I18</f>
        <v>0</v>
      </c>
      <c r="U18" s="11"/>
      <c r="V18" s="185"/>
      <c r="W18" s="29">
        <f>+V18*$I18</f>
        <v>0</v>
      </c>
      <c r="X18" s="11"/>
      <c r="Y18" s="185"/>
      <c r="Z18" s="29">
        <f>+Y18*$I18</f>
        <v>0</v>
      </c>
      <c r="AA18" s="11"/>
      <c r="AB18" s="185"/>
      <c r="AC18" s="29">
        <f>+AB18*$I18</f>
        <v>0</v>
      </c>
      <c r="AD18" s="11"/>
      <c r="AE18" s="185"/>
      <c r="AF18" s="29">
        <f>+AE18*$I18</f>
        <v>0</v>
      </c>
      <c r="AG18" s="11"/>
    </row>
    <row r="19" spans="1:33" x14ac:dyDescent="0.25">
      <c r="A19" s="5"/>
      <c r="B19" s="13">
        <v>4</v>
      </c>
      <c r="C19" s="209" t="s">
        <v>20</v>
      </c>
      <c r="D19" s="210"/>
      <c r="E19" s="210"/>
      <c r="F19" s="210"/>
      <c r="G19" s="211"/>
      <c r="H19" s="14" t="s">
        <v>16</v>
      </c>
      <c r="I19" s="14">
        <v>12</v>
      </c>
      <c r="J19" s="11"/>
      <c r="K19" s="185"/>
      <c r="L19" s="29">
        <f>+K19*I19</f>
        <v>0</v>
      </c>
      <c r="M19" s="11"/>
      <c r="N19" s="185"/>
      <c r="O19" s="29">
        <f>+N19*$I19</f>
        <v>0</v>
      </c>
      <c r="P19" s="11"/>
      <c r="Q19" s="15"/>
      <c r="R19" s="29">
        <f>+Q19*$I19</f>
        <v>0</v>
      </c>
      <c r="S19" s="185"/>
      <c r="T19" s="29">
        <f>+S19*$I19</f>
        <v>0</v>
      </c>
      <c r="U19" s="11"/>
      <c r="V19" s="185"/>
      <c r="W19" s="29">
        <f>+V19*$I19</f>
        <v>0</v>
      </c>
      <c r="X19" s="11"/>
      <c r="Y19" s="185"/>
      <c r="Z19" s="29">
        <f>+Y19*$I19</f>
        <v>0</v>
      </c>
      <c r="AA19" s="11"/>
      <c r="AB19" s="185"/>
      <c r="AC19" s="29">
        <f>+AB19*$I19</f>
        <v>0</v>
      </c>
      <c r="AD19" s="11"/>
      <c r="AE19" s="185"/>
      <c r="AF19" s="29">
        <f>+AE19*$I19</f>
        <v>0</v>
      </c>
      <c r="AG19" s="11"/>
    </row>
    <row r="20" spans="1:33" x14ac:dyDescent="0.25">
      <c r="A20" s="30"/>
      <c r="B20" s="19"/>
      <c r="C20" s="200" t="s">
        <v>12</v>
      </c>
      <c r="D20" s="201"/>
      <c r="E20" s="201"/>
      <c r="F20" s="201"/>
      <c r="G20" s="201"/>
      <c r="H20" s="201"/>
      <c r="I20" s="201"/>
      <c r="J20" s="201"/>
      <c r="K20" s="202"/>
      <c r="L20" s="22">
        <f>SUM(L16:L19)</f>
        <v>0</v>
      </c>
      <c r="M20" s="11"/>
      <c r="N20" s="31"/>
      <c r="O20" s="22">
        <f>SUM(O16:O19)</f>
        <v>0</v>
      </c>
      <c r="P20" s="11"/>
      <c r="Q20" s="31"/>
      <c r="R20" s="22">
        <f>SUM(R16:R19)</f>
        <v>0</v>
      </c>
      <c r="S20" s="31"/>
      <c r="T20" s="22">
        <f>SUM(T16:T19)</f>
        <v>0</v>
      </c>
      <c r="U20" s="11"/>
      <c r="V20" s="31"/>
      <c r="W20" s="22">
        <f>SUM(W16:W19)</f>
        <v>0</v>
      </c>
      <c r="X20" s="11"/>
      <c r="Y20" s="31"/>
      <c r="Z20" s="22">
        <f>SUM(Z16:Z19)</f>
        <v>0</v>
      </c>
      <c r="AA20" s="11"/>
      <c r="AB20" s="31"/>
      <c r="AC20" s="22">
        <f>SUM(AC16:AC19)</f>
        <v>0</v>
      </c>
      <c r="AD20" s="11"/>
      <c r="AE20" s="31"/>
      <c r="AF20" s="22">
        <f>SUM(AF16:AF19)</f>
        <v>0</v>
      </c>
      <c r="AG20" s="11"/>
    </row>
    <row r="21" spans="1:33" x14ac:dyDescent="0.25">
      <c r="A21" s="10" t="s">
        <v>21</v>
      </c>
      <c r="B21" s="212" t="s">
        <v>22</v>
      </c>
      <c r="C21" s="213"/>
      <c r="D21" s="213"/>
      <c r="E21" s="213"/>
      <c r="F21" s="213"/>
      <c r="G21" s="213"/>
      <c r="H21" s="213"/>
      <c r="I21" s="214"/>
      <c r="J21" s="11"/>
      <c r="K21" s="215"/>
      <c r="L21" s="216"/>
      <c r="M21" s="11"/>
      <c r="N21" s="215"/>
      <c r="O21" s="216"/>
      <c r="P21" s="11"/>
      <c r="Q21" s="215"/>
      <c r="R21" s="216"/>
      <c r="S21" s="215"/>
      <c r="T21" s="216"/>
      <c r="U21" s="11"/>
      <c r="V21" s="215"/>
      <c r="W21" s="216"/>
      <c r="X21" s="11"/>
      <c r="Y21" s="215"/>
      <c r="Z21" s="216"/>
      <c r="AA21" s="11"/>
      <c r="AB21" s="215"/>
      <c r="AC21" s="216"/>
      <c r="AD21" s="11"/>
      <c r="AE21" s="215"/>
      <c r="AF21" s="216"/>
      <c r="AG21" s="11"/>
    </row>
    <row r="22" spans="1:33" x14ac:dyDescent="0.25">
      <c r="A22" s="5"/>
      <c r="B22" s="13" t="s">
        <v>23</v>
      </c>
      <c r="C22" s="220" t="s">
        <v>95</v>
      </c>
      <c r="D22" s="221"/>
      <c r="E22" s="221"/>
      <c r="F22" s="221"/>
      <c r="G22" s="221"/>
      <c r="H22" s="221"/>
      <c r="I22" s="221"/>
      <c r="J22" s="58"/>
      <c r="K22" s="59"/>
      <c r="L22" s="60"/>
      <c r="M22" s="11"/>
      <c r="N22" s="64"/>
      <c r="O22" s="63"/>
      <c r="P22" s="11"/>
      <c r="Q22" s="64"/>
      <c r="R22" s="63"/>
      <c r="S22" s="101"/>
      <c r="T22" s="63"/>
      <c r="U22" s="11"/>
      <c r="V22" s="101"/>
      <c r="W22" s="63"/>
      <c r="X22" s="11"/>
      <c r="Y22" s="101"/>
      <c r="Z22" s="63"/>
      <c r="AA22" s="11"/>
      <c r="AB22" s="101"/>
      <c r="AC22" s="63"/>
      <c r="AD22" s="11"/>
      <c r="AE22" s="101"/>
      <c r="AF22" s="63"/>
      <c r="AG22" s="11"/>
    </row>
    <row r="23" spans="1:33" x14ac:dyDescent="0.25">
      <c r="A23" s="5"/>
      <c r="B23" s="13">
        <v>1</v>
      </c>
      <c r="C23" s="62" t="s">
        <v>40</v>
      </c>
      <c r="D23" s="48">
        <v>0</v>
      </c>
      <c r="E23" s="48" t="s">
        <v>36</v>
      </c>
      <c r="F23" s="49">
        <v>75000</v>
      </c>
      <c r="G23" s="50" t="s">
        <v>37</v>
      </c>
      <c r="H23" s="32" t="s">
        <v>24</v>
      </c>
      <c r="I23" s="14">
        <v>12</v>
      </c>
      <c r="J23" s="11"/>
      <c r="K23" s="185"/>
      <c r="L23" s="29">
        <f t="shared" ref="L23:L31" si="1">+K23*I23</f>
        <v>0</v>
      </c>
      <c r="M23" s="11"/>
      <c r="N23" s="185"/>
      <c r="O23" s="29">
        <f t="shared" ref="O23:O31" si="2">+N23*$I23</f>
        <v>0</v>
      </c>
      <c r="P23" s="11"/>
      <c r="Q23" s="16"/>
      <c r="R23" s="29">
        <f t="shared" ref="R23:R31" si="3">+Q23*$I23</f>
        <v>0</v>
      </c>
      <c r="S23" s="185"/>
      <c r="T23" s="29">
        <f t="shared" ref="T23:T31" si="4">+S23*$I23</f>
        <v>0</v>
      </c>
      <c r="U23" s="11"/>
      <c r="V23" s="185"/>
      <c r="W23" s="29">
        <f t="shared" ref="W23:W31" si="5">+V23*$I23</f>
        <v>0</v>
      </c>
      <c r="X23" s="11"/>
      <c r="Y23" s="185"/>
      <c r="Z23" s="29">
        <f t="shared" ref="Z23:Z31" si="6">+Y23*$I23</f>
        <v>0</v>
      </c>
      <c r="AA23" s="11"/>
      <c r="AB23" s="185"/>
      <c r="AC23" s="29">
        <f t="shared" ref="AC23:AC31" si="7">+AB23*$I23</f>
        <v>0</v>
      </c>
      <c r="AD23" s="11"/>
      <c r="AE23" s="185"/>
      <c r="AF23" s="29">
        <f t="shared" ref="AF23:AF31" si="8">+AE23*$I23</f>
        <v>0</v>
      </c>
      <c r="AG23" s="11"/>
    </row>
    <row r="24" spans="1:33" x14ac:dyDescent="0.25">
      <c r="A24" s="5"/>
      <c r="B24" s="33">
        <v>2</v>
      </c>
      <c r="C24" s="62" t="s">
        <v>41</v>
      </c>
      <c r="D24" s="61">
        <v>75001</v>
      </c>
      <c r="E24" s="48" t="s">
        <v>36</v>
      </c>
      <c r="F24" s="49">
        <v>100000</v>
      </c>
      <c r="G24" s="50" t="s">
        <v>37</v>
      </c>
      <c r="H24" s="32" t="s">
        <v>24</v>
      </c>
      <c r="I24" s="14">
        <v>12</v>
      </c>
      <c r="J24" s="11"/>
      <c r="K24" s="185"/>
      <c r="L24" s="29">
        <f t="shared" si="1"/>
        <v>0</v>
      </c>
      <c r="M24" s="11"/>
      <c r="N24" s="185"/>
      <c r="O24" s="29">
        <f t="shared" si="2"/>
        <v>0</v>
      </c>
      <c r="P24" s="11"/>
      <c r="Q24" s="34"/>
      <c r="R24" s="29">
        <f t="shared" si="3"/>
        <v>0</v>
      </c>
      <c r="S24" s="185"/>
      <c r="T24" s="29">
        <f t="shared" si="4"/>
        <v>0</v>
      </c>
      <c r="U24" s="11"/>
      <c r="V24" s="185"/>
      <c r="W24" s="29">
        <f t="shared" si="5"/>
        <v>0</v>
      </c>
      <c r="X24" s="11"/>
      <c r="Y24" s="185"/>
      <c r="Z24" s="29">
        <f t="shared" si="6"/>
        <v>0</v>
      </c>
      <c r="AA24" s="11"/>
      <c r="AB24" s="185"/>
      <c r="AC24" s="29">
        <f t="shared" si="7"/>
        <v>0</v>
      </c>
      <c r="AD24" s="11"/>
      <c r="AE24" s="185"/>
      <c r="AF24" s="29">
        <f t="shared" si="8"/>
        <v>0</v>
      </c>
      <c r="AG24" s="11"/>
    </row>
    <row r="25" spans="1:33" x14ac:dyDescent="0.25">
      <c r="A25" s="5"/>
      <c r="B25" s="13">
        <v>3</v>
      </c>
      <c r="C25" s="62" t="s">
        <v>41</v>
      </c>
      <c r="D25" s="61">
        <v>100001</v>
      </c>
      <c r="E25" s="48" t="s">
        <v>36</v>
      </c>
      <c r="F25" s="49">
        <v>125000</v>
      </c>
      <c r="G25" s="50" t="s">
        <v>37</v>
      </c>
      <c r="H25" s="32" t="s">
        <v>24</v>
      </c>
      <c r="I25" s="14">
        <v>12</v>
      </c>
      <c r="J25" s="11"/>
      <c r="K25" s="185"/>
      <c r="L25" s="29">
        <f t="shared" si="1"/>
        <v>0</v>
      </c>
      <c r="M25" s="11"/>
      <c r="N25" s="185"/>
      <c r="O25" s="29">
        <f t="shared" si="2"/>
        <v>0</v>
      </c>
      <c r="P25" s="11"/>
      <c r="Q25" s="35"/>
      <c r="R25" s="29">
        <f t="shared" si="3"/>
        <v>0</v>
      </c>
      <c r="S25" s="185"/>
      <c r="T25" s="29">
        <f t="shared" si="4"/>
        <v>0</v>
      </c>
      <c r="U25" s="11"/>
      <c r="V25" s="185"/>
      <c r="W25" s="29">
        <f t="shared" si="5"/>
        <v>0</v>
      </c>
      <c r="X25" s="11"/>
      <c r="Y25" s="185"/>
      <c r="Z25" s="29">
        <f t="shared" si="6"/>
        <v>0</v>
      </c>
      <c r="AA25" s="11"/>
      <c r="AB25" s="185"/>
      <c r="AC25" s="29">
        <f t="shared" si="7"/>
        <v>0</v>
      </c>
      <c r="AD25" s="11"/>
      <c r="AE25" s="185"/>
      <c r="AF25" s="29">
        <f t="shared" si="8"/>
        <v>0</v>
      </c>
      <c r="AG25" s="11"/>
    </row>
    <row r="26" spans="1:33" x14ac:dyDescent="0.25">
      <c r="A26" s="5"/>
      <c r="B26" s="13">
        <v>4</v>
      </c>
      <c r="C26" s="62" t="s">
        <v>41</v>
      </c>
      <c r="D26" s="61">
        <v>125001</v>
      </c>
      <c r="E26" s="48" t="s">
        <v>36</v>
      </c>
      <c r="F26" s="49">
        <v>150000</v>
      </c>
      <c r="G26" s="50" t="s">
        <v>37</v>
      </c>
      <c r="H26" s="32" t="s">
        <v>24</v>
      </c>
      <c r="I26" s="14">
        <v>12</v>
      </c>
      <c r="J26" s="11"/>
      <c r="K26" s="185"/>
      <c r="L26" s="29">
        <f t="shared" si="1"/>
        <v>0</v>
      </c>
      <c r="M26" s="11"/>
      <c r="N26" s="185"/>
      <c r="O26" s="29">
        <f t="shared" si="2"/>
        <v>0</v>
      </c>
      <c r="P26" s="11"/>
      <c r="Q26" s="35"/>
      <c r="R26" s="29">
        <f t="shared" si="3"/>
        <v>0</v>
      </c>
      <c r="S26" s="185"/>
      <c r="T26" s="29">
        <f t="shared" si="4"/>
        <v>0</v>
      </c>
      <c r="U26" s="11"/>
      <c r="V26" s="185"/>
      <c r="W26" s="29">
        <f t="shared" si="5"/>
        <v>0</v>
      </c>
      <c r="X26" s="11"/>
      <c r="Y26" s="185"/>
      <c r="Z26" s="29">
        <f t="shared" si="6"/>
        <v>0</v>
      </c>
      <c r="AA26" s="11"/>
      <c r="AB26" s="185"/>
      <c r="AC26" s="29">
        <f t="shared" si="7"/>
        <v>0</v>
      </c>
      <c r="AD26" s="11"/>
      <c r="AE26" s="185"/>
      <c r="AF26" s="29">
        <f t="shared" si="8"/>
        <v>0</v>
      </c>
      <c r="AG26" s="11"/>
    </row>
    <row r="27" spans="1:33" x14ac:dyDescent="0.25">
      <c r="A27" s="5"/>
      <c r="B27" s="13">
        <v>5</v>
      </c>
      <c r="C27" s="62" t="s">
        <v>41</v>
      </c>
      <c r="D27" s="61">
        <v>150001</v>
      </c>
      <c r="E27" s="48" t="s">
        <v>36</v>
      </c>
      <c r="F27" s="49">
        <v>175000</v>
      </c>
      <c r="G27" s="50" t="s">
        <v>37</v>
      </c>
      <c r="H27" s="32" t="s">
        <v>24</v>
      </c>
      <c r="I27" s="14">
        <v>12</v>
      </c>
      <c r="J27" s="11"/>
      <c r="K27" s="185"/>
      <c r="L27" s="29">
        <f t="shared" si="1"/>
        <v>0</v>
      </c>
      <c r="M27" s="11"/>
      <c r="N27" s="185"/>
      <c r="O27" s="29">
        <f t="shared" si="2"/>
        <v>0</v>
      </c>
      <c r="P27" s="11"/>
      <c r="Q27" s="35"/>
      <c r="R27" s="29">
        <f t="shared" si="3"/>
        <v>0</v>
      </c>
      <c r="S27" s="185"/>
      <c r="T27" s="29">
        <f t="shared" si="4"/>
        <v>0</v>
      </c>
      <c r="U27" s="11"/>
      <c r="V27" s="185"/>
      <c r="W27" s="29">
        <f t="shared" si="5"/>
        <v>0</v>
      </c>
      <c r="X27" s="11"/>
      <c r="Y27" s="185"/>
      <c r="Z27" s="29">
        <f t="shared" si="6"/>
        <v>0</v>
      </c>
      <c r="AA27" s="11"/>
      <c r="AB27" s="185"/>
      <c r="AC27" s="29">
        <f t="shared" si="7"/>
        <v>0</v>
      </c>
      <c r="AD27" s="11"/>
      <c r="AE27" s="185"/>
      <c r="AF27" s="29">
        <f t="shared" si="8"/>
        <v>0</v>
      </c>
      <c r="AG27" s="11"/>
    </row>
    <row r="28" spans="1:33" x14ac:dyDescent="0.25">
      <c r="A28" s="5"/>
      <c r="B28" s="13">
        <v>6</v>
      </c>
      <c r="C28" s="62" t="s">
        <v>41</v>
      </c>
      <c r="D28" s="61">
        <v>175001</v>
      </c>
      <c r="E28" s="48" t="s">
        <v>36</v>
      </c>
      <c r="F28" s="49">
        <v>200000</v>
      </c>
      <c r="G28" s="50" t="s">
        <v>37</v>
      </c>
      <c r="H28" s="32" t="s">
        <v>24</v>
      </c>
      <c r="I28" s="14">
        <v>12</v>
      </c>
      <c r="J28" s="11"/>
      <c r="K28" s="185"/>
      <c r="L28" s="29">
        <f t="shared" si="1"/>
        <v>0</v>
      </c>
      <c r="M28" s="11"/>
      <c r="N28" s="185"/>
      <c r="O28" s="29">
        <f t="shared" si="2"/>
        <v>0</v>
      </c>
      <c r="P28" s="11"/>
      <c r="Q28" s="35"/>
      <c r="R28" s="29">
        <f t="shared" si="3"/>
        <v>0</v>
      </c>
      <c r="S28" s="185"/>
      <c r="T28" s="29">
        <f t="shared" si="4"/>
        <v>0</v>
      </c>
      <c r="U28" s="11"/>
      <c r="V28" s="185"/>
      <c r="W28" s="29">
        <f t="shared" si="5"/>
        <v>0</v>
      </c>
      <c r="X28" s="11"/>
      <c r="Y28" s="185"/>
      <c r="Z28" s="29">
        <f t="shared" si="6"/>
        <v>0</v>
      </c>
      <c r="AA28" s="11"/>
      <c r="AB28" s="185"/>
      <c r="AC28" s="29">
        <f t="shared" si="7"/>
        <v>0</v>
      </c>
      <c r="AD28" s="11"/>
      <c r="AE28" s="185"/>
      <c r="AF28" s="29">
        <f t="shared" si="8"/>
        <v>0</v>
      </c>
      <c r="AG28" s="11"/>
    </row>
    <row r="29" spans="1:33" x14ac:dyDescent="0.25">
      <c r="A29" s="5"/>
      <c r="B29" s="13">
        <v>7</v>
      </c>
      <c r="C29" s="62" t="s">
        <v>41</v>
      </c>
      <c r="D29" s="61">
        <v>200001</v>
      </c>
      <c r="E29" s="48" t="s">
        <v>36</v>
      </c>
      <c r="F29" s="49">
        <v>225000</v>
      </c>
      <c r="G29" s="50" t="s">
        <v>37</v>
      </c>
      <c r="H29" s="32" t="s">
        <v>24</v>
      </c>
      <c r="I29" s="14">
        <v>12</v>
      </c>
      <c r="J29" s="11"/>
      <c r="K29" s="185"/>
      <c r="L29" s="29">
        <f t="shared" si="1"/>
        <v>0</v>
      </c>
      <c r="M29" s="11"/>
      <c r="N29" s="185"/>
      <c r="O29" s="29">
        <f t="shared" si="2"/>
        <v>0</v>
      </c>
      <c r="P29" s="11"/>
      <c r="Q29" s="35"/>
      <c r="R29" s="29">
        <f t="shared" si="3"/>
        <v>0</v>
      </c>
      <c r="S29" s="185"/>
      <c r="T29" s="29">
        <f t="shared" si="4"/>
        <v>0</v>
      </c>
      <c r="U29" s="11"/>
      <c r="V29" s="185"/>
      <c r="W29" s="29">
        <f t="shared" si="5"/>
        <v>0</v>
      </c>
      <c r="X29" s="11"/>
      <c r="Y29" s="185"/>
      <c r="Z29" s="29">
        <f t="shared" si="6"/>
        <v>0</v>
      </c>
      <c r="AA29" s="11"/>
      <c r="AB29" s="185"/>
      <c r="AC29" s="29">
        <f t="shared" si="7"/>
        <v>0</v>
      </c>
      <c r="AD29" s="11"/>
      <c r="AE29" s="185"/>
      <c r="AF29" s="29">
        <f t="shared" si="8"/>
        <v>0</v>
      </c>
      <c r="AG29" s="11"/>
    </row>
    <row r="30" spans="1:33" x14ac:dyDescent="0.25">
      <c r="A30" s="5"/>
      <c r="B30" s="13">
        <v>8</v>
      </c>
      <c r="C30" s="62" t="s">
        <v>41</v>
      </c>
      <c r="D30" s="61">
        <v>225001</v>
      </c>
      <c r="E30" s="48" t="s">
        <v>36</v>
      </c>
      <c r="F30" s="49">
        <v>250000</v>
      </c>
      <c r="G30" s="50" t="s">
        <v>37</v>
      </c>
      <c r="H30" s="32" t="s">
        <v>63</v>
      </c>
      <c r="I30" s="14">
        <v>12</v>
      </c>
      <c r="J30" s="11"/>
      <c r="K30" s="185"/>
      <c r="L30" s="29">
        <f t="shared" si="1"/>
        <v>0</v>
      </c>
      <c r="M30" s="11"/>
      <c r="N30" s="185"/>
      <c r="O30" s="29">
        <f t="shared" si="2"/>
        <v>0</v>
      </c>
      <c r="P30" s="11"/>
      <c r="Q30" s="35"/>
      <c r="R30" s="29">
        <f t="shared" si="3"/>
        <v>0</v>
      </c>
      <c r="S30" s="185"/>
      <c r="T30" s="29">
        <f t="shared" si="4"/>
        <v>0</v>
      </c>
      <c r="U30" s="11"/>
      <c r="V30" s="185"/>
      <c r="W30" s="29">
        <f t="shared" si="5"/>
        <v>0</v>
      </c>
      <c r="X30" s="11"/>
      <c r="Y30" s="185"/>
      <c r="Z30" s="29">
        <f t="shared" si="6"/>
        <v>0</v>
      </c>
      <c r="AA30" s="11"/>
      <c r="AB30" s="185"/>
      <c r="AC30" s="29">
        <f t="shared" si="7"/>
        <v>0</v>
      </c>
      <c r="AD30" s="11"/>
      <c r="AE30" s="185"/>
      <c r="AF30" s="29">
        <f t="shared" si="8"/>
        <v>0</v>
      </c>
      <c r="AG30" s="11"/>
    </row>
    <row r="31" spans="1:33" s="79" customFormat="1" ht="17.25" customHeight="1" x14ac:dyDescent="0.25">
      <c r="A31" s="23"/>
      <c r="B31" s="77">
        <v>9</v>
      </c>
      <c r="C31" s="203" t="s">
        <v>62</v>
      </c>
      <c r="D31" s="204"/>
      <c r="E31" s="204"/>
      <c r="F31" s="204"/>
      <c r="G31" s="205"/>
      <c r="H31" s="32" t="s">
        <v>63</v>
      </c>
      <c r="I31" s="75">
        <v>12</v>
      </c>
      <c r="J31" s="76"/>
      <c r="K31" s="185"/>
      <c r="L31" s="78">
        <f t="shared" si="1"/>
        <v>0</v>
      </c>
      <c r="M31" s="76"/>
      <c r="N31" s="185"/>
      <c r="O31" s="78">
        <f t="shared" si="2"/>
        <v>0</v>
      </c>
      <c r="P31" s="76"/>
      <c r="Q31" s="27"/>
      <c r="R31" s="78">
        <f t="shared" si="3"/>
        <v>0</v>
      </c>
      <c r="S31" s="185"/>
      <c r="T31" s="78">
        <f t="shared" si="4"/>
        <v>0</v>
      </c>
      <c r="U31" s="76"/>
      <c r="V31" s="185"/>
      <c r="W31" s="78">
        <f t="shared" si="5"/>
        <v>0</v>
      </c>
      <c r="X31" s="76"/>
      <c r="Y31" s="185"/>
      <c r="Z31" s="78">
        <f t="shared" si="6"/>
        <v>0</v>
      </c>
      <c r="AA31" s="76"/>
      <c r="AB31" s="185"/>
      <c r="AC31" s="78">
        <f t="shared" si="7"/>
        <v>0</v>
      </c>
      <c r="AD31" s="76"/>
      <c r="AE31" s="185"/>
      <c r="AF31" s="78">
        <f t="shared" si="8"/>
        <v>0</v>
      </c>
      <c r="AG31" s="76"/>
    </row>
    <row r="32" spans="1:33" x14ac:dyDescent="0.25">
      <c r="A32" s="30"/>
      <c r="B32" s="19"/>
      <c r="C32" s="200" t="s">
        <v>12</v>
      </c>
      <c r="D32" s="201"/>
      <c r="E32" s="201"/>
      <c r="F32" s="201"/>
      <c r="G32" s="201"/>
      <c r="H32" s="201"/>
      <c r="I32" s="201"/>
      <c r="J32" s="201"/>
      <c r="K32" s="202"/>
      <c r="L32" s="22">
        <f>SUM(L23:L31)</f>
        <v>0</v>
      </c>
      <c r="M32" s="37"/>
      <c r="N32" s="39"/>
      <c r="O32" s="22">
        <f>SUM(O23:O31)</f>
        <v>0</v>
      </c>
      <c r="P32" s="37"/>
      <c r="Q32" s="39"/>
      <c r="R32" s="22">
        <f>SUM(R23:R31)</f>
        <v>0</v>
      </c>
      <c r="S32" s="39"/>
      <c r="T32" s="22">
        <f>SUM(T23:T31)</f>
        <v>0</v>
      </c>
      <c r="U32" s="37"/>
      <c r="V32" s="39"/>
      <c r="W32" s="22">
        <f>SUM(W23:W31)</f>
        <v>0</v>
      </c>
      <c r="X32" s="37"/>
      <c r="Y32" s="39"/>
      <c r="Z32" s="22">
        <f>SUM(Z23:Z31)</f>
        <v>0</v>
      </c>
      <c r="AA32" s="37"/>
      <c r="AB32" s="39"/>
      <c r="AC32" s="22">
        <f>SUM(AC23:AC31)</f>
        <v>0</v>
      </c>
      <c r="AD32" s="37"/>
      <c r="AE32" s="39"/>
      <c r="AF32" s="22">
        <f>SUM(AF23:AF31)</f>
        <v>0</v>
      </c>
      <c r="AG32" s="37"/>
    </row>
    <row r="33" spans="1:33" s="87" customFormat="1" ht="17.25" customHeight="1" x14ac:dyDescent="0.25">
      <c r="A33" s="82"/>
      <c r="B33" s="83" t="s">
        <v>25</v>
      </c>
      <c r="C33" s="206" t="s">
        <v>64</v>
      </c>
      <c r="D33" s="207"/>
      <c r="E33" s="207"/>
      <c r="F33" s="207"/>
      <c r="G33" s="207"/>
      <c r="H33" s="207"/>
      <c r="I33" s="208"/>
      <c r="J33" s="88"/>
      <c r="K33" s="89"/>
      <c r="L33" s="90"/>
      <c r="M33" s="88"/>
      <c r="N33" s="89"/>
      <c r="O33" s="90"/>
      <c r="P33" s="88"/>
      <c r="Q33" s="89"/>
      <c r="R33" s="90"/>
      <c r="S33" s="89"/>
      <c r="T33" s="90"/>
      <c r="U33" s="88"/>
      <c r="V33" s="89"/>
      <c r="W33" s="90"/>
      <c r="X33" s="88"/>
      <c r="Y33" s="89"/>
      <c r="Z33" s="90"/>
      <c r="AA33" s="88"/>
      <c r="AB33" s="89"/>
      <c r="AC33" s="90"/>
      <c r="AD33" s="88"/>
      <c r="AE33" s="89"/>
      <c r="AF33" s="90"/>
      <c r="AG33" s="88"/>
    </row>
    <row r="34" spans="1:33" s="87" customFormat="1" ht="30" x14ac:dyDescent="0.25">
      <c r="A34" s="82"/>
      <c r="B34" s="83">
        <v>1</v>
      </c>
      <c r="C34" s="225" t="s">
        <v>96</v>
      </c>
      <c r="D34" s="226"/>
      <c r="E34" s="226"/>
      <c r="F34" s="226"/>
      <c r="G34" s="227"/>
      <c r="H34" s="80" t="s">
        <v>69</v>
      </c>
      <c r="I34" s="91">
        <v>300000</v>
      </c>
      <c r="J34" s="84"/>
      <c r="K34" s="185"/>
      <c r="L34" s="86">
        <f t="shared" ref="L34" si="9">+K34*I34</f>
        <v>0</v>
      </c>
      <c r="M34" s="84"/>
      <c r="N34" s="185"/>
      <c r="O34" s="86">
        <f t="shared" ref="O34" si="10">+N34*$I34</f>
        <v>0</v>
      </c>
      <c r="P34" s="84"/>
      <c r="Q34" s="85"/>
      <c r="R34" s="86">
        <f t="shared" ref="R34" si="11">+Q34*$I34</f>
        <v>0</v>
      </c>
      <c r="S34" s="185"/>
      <c r="T34" s="86">
        <f t="shared" ref="T34" si="12">+S34*$I34</f>
        <v>0</v>
      </c>
      <c r="U34" s="84"/>
      <c r="V34" s="185"/>
      <c r="W34" s="86">
        <f t="shared" ref="W34" si="13">+V34*$I34</f>
        <v>0</v>
      </c>
      <c r="X34" s="84"/>
      <c r="Y34" s="185"/>
      <c r="Z34" s="86">
        <f t="shared" ref="Z34" si="14">+Y34*$I34</f>
        <v>0</v>
      </c>
      <c r="AA34" s="84"/>
      <c r="AB34" s="185"/>
      <c r="AC34" s="86">
        <f t="shared" ref="AC34" si="15">+AB34*$I34</f>
        <v>0</v>
      </c>
      <c r="AD34" s="84"/>
      <c r="AE34" s="185"/>
      <c r="AF34" s="86">
        <f t="shared" ref="AF34" si="16">+AE34*$I34</f>
        <v>0</v>
      </c>
      <c r="AG34" s="84"/>
    </row>
    <row r="35" spans="1:33" x14ac:dyDescent="0.25">
      <c r="A35" s="30"/>
      <c r="B35" s="19"/>
      <c r="C35" s="200" t="s">
        <v>12</v>
      </c>
      <c r="D35" s="201"/>
      <c r="E35" s="201"/>
      <c r="F35" s="201"/>
      <c r="G35" s="201"/>
      <c r="H35" s="201"/>
      <c r="I35" s="201"/>
      <c r="J35" s="201"/>
      <c r="K35" s="202"/>
      <c r="L35" s="22">
        <f>SUM(L34:L34)</f>
        <v>0</v>
      </c>
      <c r="M35" s="37"/>
      <c r="N35" s="39"/>
      <c r="O35" s="22">
        <f>SUM(O34:O34)</f>
        <v>0</v>
      </c>
      <c r="P35" s="37"/>
      <c r="Q35" s="39"/>
      <c r="R35" s="22">
        <f>SUM(R34:R34)</f>
        <v>0</v>
      </c>
      <c r="S35" s="39"/>
      <c r="T35" s="22">
        <f>SUM(T34:T34)</f>
        <v>0</v>
      </c>
      <c r="U35" s="37"/>
      <c r="V35" s="39"/>
      <c r="W35" s="22">
        <f>SUM(W34:W34)</f>
        <v>0</v>
      </c>
      <c r="X35" s="37"/>
      <c r="Y35" s="39"/>
      <c r="Z35" s="22">
        <f>SUM(Z34:Z34)</f>
        <v>0</v>
      </c>
      <c r="AA35" s="37"/>
      <c r="AB35" s="39"/>
      <c r="AC35" s="22">
        <f>SUM(AC34:AC34)</f>
        <v>0</v>
      </c>
      <c r="AD35" s="37"/>
      <c r="AE35" s="39"/>
      <c r="AF35" s="22">
        <f>SUM(AF34:AF34)</f>
        <v>0</v>
      </c>
      <c r="AG35" s="37"/>
    </row>
    <row r="36" spans="1:33" x14ac:dyDescent="0.25">
      <c r="A36" s="5"/>
      <c r="B36" s="13" t="s">
        <v>26</v>
      </c>
      <c r="C36" s="220" t="s">
        <v>27</v>
      </c>
      <c r="D36" s="221"/>
      <c r="E36" s="221"/>
      <c r="F36" s="221"/>
      <c r="G36" s="221"/>
      <c r="H36" s="221"/>
      <c r="I36" s="222"/>
      <c r="J36" s="37"/>
      <c r="K36" s="223"/>
      <c r="L36" s="224"/>
      <c r="M36" s="37"/>
      <c r="N36" s="223"/>
      <c r="O36" s="224"/>
      <c r="P36" s="37"/>
      <c r="Q36" s="223"/>
      <c r="R36" s="224"/>
      <c r="S36" s="223"/>
      <c r="T36" s="224"/>
      <c r="U36" s="37"/>
      <c r="V36" s="223"/>
      <c r="W36" s="224"/>
      <c r="X36" s="37"/>
      <c r="Y36" s="223"/>
      <c r="Z36" s="224"/>
      <c r="AA36" s="37"/>
      <c r="AB36" s="223"/>
      <c r="AC36" s="224"/>
      <c r="AD36" s="37"/>
      <c r="AE36" s="223"/>
      <c r="AF36" s="224"/>
      <c r="AG36" s="37"/>
    </row>
    <row r="37" spans="1:33" x14ac:dyDescent="0.25">
      <c r="A37" s="5"/>
      <c r="B37" s="13">
        <v>1</v>
      </c>
      <c r="C37" s="209" t="s">
        <v>97</v>
      </c>
      <c r="D37" s="210"/>
      <c r="E37" s="210"/>
      <c r="F37" s="210"/>
      <c r="G37" s="211"/>
      <c r="H37" s="36" t="s">
        <v>28</v>
      </c>
      <c r="I37" s="92">
        <v>2400000</v>
      </c>
      <c r="J37" s="37"/>
      <c r="K37" s="185"/>
      <c r="L37" s="29">
        <f>+K37*I37</f>
        <v>0</v>
      </c>
      <c r="M37" s="37"/>
      <c r="N37" s="185"/>
      <c r="O37" s="29">
        <f>+N37*$I37</f>
        <v>0</v>
      </c>
      <c r="P37" s="37"/>
      <c r="Q37" s="35"/>
      <c r="R37" s="29">
        <f>+Q37*$I37</f>
        <v>0</v>
      </c>
      <c r="S37" s="185"/>
      <c r="T37" s="29">
        <f>+S37*$I37</f>
        <v>0</v>
      </c>
      <c r="U37" s="37"/>
      <c r="V37" s="185"/>
      <c r="W37" s="29">
        <f>+V37*$I37</f>
        <v>0</v>
      </c>
      <c r="X37" s="37"/>
      <c r="Y37" s="185"/>
      <c r="Z37" s="29">
        <f>+Y37*$I37</f>
        <v>0</v>
      </c>
      <c r="AA37" s="37"/>
      <c r="AB37" s="185"/>
      <c r="AC37" s="29">
        <f>+AB37*$I37</f>
        <v>0</v>
      </c>
      <c r="AD37" s="37"/>
      <c r="AE37" s="185"/>
      <c r="AF37" s="29">
        <f>+AE37*$I37</f>
        <v>0</v>
      </c>
      <c r="AG37" s="37"/>
    </row>
    <row r="38" spans="1:33" x14ac:dyDescent="0.25">
      <c r="A38" s="5"/>
      <c r="B38" s="13">
        <v>2</v>
      </c>
      <c r="C38" s="209" t="s">
        <v>98</v>
      </c>
      <c r="D38" s="210"/>
      <c r="E38" s="210"/>
      <c r="F38" s="210"/>
      <c r="G38" s="211"/>
      <c r="H38" s="36" t="s">
        <v>29</v>
      </c>
      <c r="I38" s="93">
        <v>100000</v>
      </c>
      <c r="J38" s="40"/>
      <c r="K38" s="185"/>
      <c r="L38" s="42">
        <f>+K38*I38</f>
        <v>0</v>
      </c>
      <c r="M38" s="40"/>
      <c r="N38" s="185"/>
      <c r="O38" s="29">
        <f>+N38*$I38</f>
        <v>0</v>
      </c>
      <c r="P38" s="40"/>
      <c r="Q38" s="41"/>
      <c r="R38" s="29">
        <f>+Q38*$I38</f>
        <v>0</v>
      </c>
      <c r="S38" s="185"/>
      <c r="T38" s="29">
        <f>+S38*$I38</f>
        <v>0</v>
      </c>
      <c r="U38" s="40"/>
      <c r="V38" s="185"/>
      <c r="W38" s="29">
        <f>+V38*$I38</f>
        <v>0</v>
      </c>
      <c r="X38" s="40"/>
      <c r="Y38" s="185"/>
      <c r="Z38" s="29">
        <f>+Y38*$I38</f>
        <v>0</v>
      </c>
      <c r="AA38" s="40"/>
      <c r="AB38" s="185"/>
      <c r="AC38" s="29">
        <f>+AB38*$I38</f>
        <v>0</v>
      </c>
      <c r="AD38" s="40"/>
      <c r="AE38" s="185"/>
      <c r="AF38" s="29">
        <f>+AE38*$I38</f>
        <v>0</v>
      </c>
      <c r="AG38" s="40"/>
    </row>
    <row r="39" spans="1:33" x14ac:dyDescent="0.25">
      <c r="A39" s="20"/>
      <c r="B39" s="38"/>
      <c r="C39" s="200" t="s">
        <v>12</v>
      </c>
      <c r="D39" s="201"/>
      <c r="E39" s="201"/>
      <c r="F39" s="201"/>
      <c r="G39" s="201"/>
      <c r="H39" s="201"/>
      <c r="I39" s="201"/>
      <c r="J39" s="201"/>
      <c r="K39" s="202"/>
      <c r="L39" s="22">
        <f>SUM(L37:L38)</f>
        <v>0</v>
      </c>
      <c r="M39" s="43"/>
      <c r="N39" s="20"/>
      <c r="O39" s="22">
        <f>SUM(O37:O38)</f>
        <v>0</v>
      </c>
      <c r="P39" s="43"/>
      <c r="Q39" s="20"/>
      <c r="R39" s="22">
        <f>SUM(R37:R38)</f>
        <v>0</v>
      </c>
      <c r="S39" s="20"/>
      <c r="T39" s="22">
        <f>SUM(T37:T38)</f>
        <v>0</v>
      </c>
      <c r="U39" s="43"/>
      <c r="V39" s="20"/>
      <c r="W39" s="22">
        <f>SUM(W37:W38)</f>
        <v>0</v>
      </c>
      <c r="X39" s="43"/>
      <c r="Y39" s="20"/>
      <c r="Z39" s="22">
        <f>SUM(Z37:Z38)</f>
        <v>0</v>
      </c>
      <c r="AA39" s="43"/>
      <c r="AB39" s="20"/>
      <c r="AC39" s="22">
        <f>SUM(AC37:AC38)</f>
        <v>0</v>
      </c>
      <c r="AD39" s="43"/>
      <c r="AE39" s="20"/>
      <c r="AF39" s="22">
        <f>SUM(AF37:AF38)</f>
        <v>0</v>
      </c>
      <c r="AG39" s="43"/>
    </row>
    <row r="40" spans="1:33" s="71" customFormat="1" ht="28.5" customHeight="1" x14ac:dyDescent="0.25">
      <c r="A40" s="191" t="s">
        <v>90</v>
      </c>
      <c r="B40" s="192"/>
      <c r="C40" s="192"/>
      <c r="D40" s="192"/>
      <c r="E40" s="192"/>
      <c r="F40" s="192"/>
      <c r="G40" s="192"/>
      <c r="H40" s="192"/>
      <c r="I40" s="193"/>
      <c r="J40" s="69"/>
      <c r="K40" s="68"/>
      <c r="L40" s="70">
        <f>+L11+L14+L20+L32+L35+L39</f>
        <v>0</v>
      </c>
      <c r="M40" s="69"/>
      <c r="N40" s="68"/>
      <c r="O40" s="70">
        <f>+O11+O14+O20+O32+O35+O39</f>
        <v>0</v>
      </c>
      <c r="P40" s="69"/>
      <c r="Q40" s="68"/>
      <c r="R40" s="70">
        <f>+R11+R14+R20+R32+R35+R39</f>
        <v>0</v>
      </c>
      <c r="S40" s="68"/>
      <c r="T40" s="70">
        <f>+T11+T14+T20+T32+T35+T39</f>
        <v>0</v>
      </c>
      <c r="U40" s="69"/>
      <c r="V40" s="68"/>
      <c r="W40" s="70">
        <f>+W11+W14+W20+W32+W35+W39</f>
        <v>0</v>
      </c>
      <c r="X40" s="69"/>
      <c r="Y40" s="68"/>
      <c r="Z40" s="70">
        <f>+Z11+Z14+Z20+Z32+Z35+Z39</f>
        <v>0</v>
      </c>
      <c r="AA40" s="69"/>
      <c r="AB40" s="68"/>
      <c r="AC40" s="70">
        <f>+AC11+AC14+AC20+AC32+AC35+AC39</f>
        <v>0</v>
      </c>
      <c r="AD40" s="69"/>
      <c r="AE40" s="68"/>
      <c r="AF40" s="70">
        <f>+AF11+AF14+AF20+AF32+AF35+AF39</f>
        <v>0</v>
      </c>
      <c r="AG40" s="69"/>
    </row>
    <row r="41" spans="1:33" s="112" customFormat="1" ht="15.75" thickBot="1" x14ac:dyDescent="0.3">
      <c r="A41" s="146"/>
      <c r="B41" s="146"/>
      <c r="C41" s="146"/>
      <c r="D41" s="146"/>
      <c r="E41" s="146"/>
      <c r="F41" s="146"/>
      <c r="G41" s="146"/>
      <c r="H41" s="146"/>
      <c r="I41" s="146"/>
      <c r="J41" s="147"/>
      <c r="K41" s="148"/>
      <c r="L41" s="149"/>
      <c r="M41" s="147"/>
      <c r="N41" s="148"/>
      <c r="O41" s="149"/>
      <c r="P41" s="147"/>
      <c r="Q41" s="148"/>
      <c r="R41" s="149"/>
      <c r="S41" s="148"/>
      <c r="T41" s="149"/>
      <c r="U41" s="147"/>
      <c r="V41" s="148"/>
      <c r="W41" s="149"/>
      <c r="X41" s="147"/>
      <c r="Y41" s="148"/>
      <c r="Z41" s="149"/>
      <c r="AA41" s="147"/>
      <c r="AB41" s="148"/>
      <c r="AC41" s="149"/>
      <c r="AD41" s="147"/>
      <c r="AE41" s="148"/>
      <c r="AF41" s="149"/>
      <c r="AG41" s="147"/>
    </row>
    <row r="42" spans="1:33" s="112" customFormat="1" ht="30.75" customHeight="1" thickBot="1" x14ac:dyDescent="0.3">
      <c r="A42" s="232" t="s">
        <v>72</v>
      </c>
      <c r="B42" s="233"/>
      <c r="C42" s="234"/>
      <c r="D42" s="235">
        <f>+L40+O40+T40+W40+Z40+AC40+AF40</f>
        <v>0</v>
      </c>
      <c r="E42" s="235"/>
      <c r="F42" s="236"/>
      <c r="G42" s="146"/>
      <c r="H42" s="146"/>
      <c r="I42" s="146"/>
      <c r="J42" s="147"/>
      <c r="K42" s="148"/>
      <c r="L42" s="149"/>
      <c r="M42" s="147"/>
      <c r="N42" s="148"/>
      <c r="O42" s="149"/>
      <c r="P42" s="147"/>
      <c r="Q42" s="148"/>
      <c r="R42" s="149"/>
      <c r="S42" s="148"/>
      <c r="T42" s="149"/>
      <c r="U42" s="147"/>
      <c r="V42" s="148"/>
      <c r="W42" s="149"/>
      <c r="X42" s="147"/>
      <c r="Y42" s="148"/>
      <c r="Z42" s="149"/>
      <c r="AA42" s="147"/>
      <c r="AB42" s="148"/>
      <c r="AC42" s="149"/>
      <c r="AD42" s="147"/>
      <c r="AE42" s="148"/>
      <c r="AF42" s="149"/>
      <c r="AG42" s="147"/>
    </row>
    <row r="43" spans="1:33" x14ac:dyDescent="0.25">
      <c r="A43" s="150">
        <v>1</v>
      </c>
      <c r="B43" s="150" t="s">
        <v>66</v>
      </c>
      <c r="C43" s="150"/>
      <c r="D43" s="151"/>
      <c r="E43" s="151"/>
      <c r="F43" s="152"/>
      <c r="G43" s="153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</row>
    <row r="44" spans="1:33" x14ac:dyDescent="0.25">
      <c r="A44" s="150">
        <v>2</v>
      </c>
      <c r="B44" s="150" t="s">
        <v>68</v>
      </c>
      <c r="C44" s="150"/>
      <c r="D44" s="151"/>
      <c r="E44" s="151"/>
      <c r="F44" s="152"/>
      <c r="G44" s="153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</row>
    <row r="45" spans="1:33" s="81" customFormat="1" x14ac:dyDescent="0.25">
      <c r="A45" s="150">
        <v>3</v>
      </c>
      <c r="B45" s="154" t="s">
        <v>60</v>
      </c>
      <c r="C45" s="154"/>
      <c r="D45" s="151"/>
      <c r="E45" s="151"/>
      <c r="F45" s="151"/>
      <c r="G45" s="155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</row>
  </sheetData>
  <sheetProtection password="C582" sheet="1" objects="1" scenarios="1" formatColumns="0"/>
  <mergeCells count="76">
    <mergeCell ref="AE36:AF36"/>
    <mergeCell ref="A3:AG3"/>
    <mergeCell ref="A42:C42"/>
    <mergeCell ref="D42:F42"/>
    <mergeCell ref="AE4:AF4"/>
    <mergeCell ref="AE6:AF6"/>
    <mergeCell ref="AE12:AF12"/>
    <mergeCell ref="AE15:AF15"/>
    <mergeCell ref="AE21:AF21"/>
    <mergeCell ref="Y36:Z36"/>
    <mergeCell ref="AB4:AC4"/>
    <mergeCell ref="AB6:AC6"/>
    <mergeCell ref="AB12:AC12"/>
    <mergeCell ref="AB15:AC15"/>
    <mergeCell ref="AB21:AC21"/>
    <mergeCell ref="AB36:AC36"/>
    <mergeCell ref="Y4:Z4"/>
    <mergeCell ref="Y6:Z6"/>
    <mergeCell ref="Y12:Z12"/>
    <mergeCell ref="Y15:Z15"/>
    <mergeCell ref="Y21:Z21"/>
    <mergeCell ref="V36:W36"/>
    <mergeCell ref="S4:T4"/>
    <mergeCell ref="S6:T6"/>
    <mergeCell ref="S12:T12"/>
    <mergeCell ref="S15:T15"/>
    <mergeCell ref="S21:T21"/>
    <mergeCell ref="V4:W4"/>
    <mergeCell ref="V6:W6"/>
    <mergeCell ref="V12:W12"/>
    <mergeCell ref="V15:W15"/>
    <mergeCell ref="V21:W21"/>
    <mergeCell ref="S36:T36"/>
    <mergeCell ref="Q36:R36"/>
    <mergeCell ref="C17:G17"/>
    <mergeCell ref="N6:O6"/>
    <mergeCell ref="N12:O12"/>
    <mergeCell ref="K4:L4"/>
    <mergeCell ref="N4:O4"/>
    <mergeCell ref="C10:G10"/>
    <mergeCell ref="C7:G7"/>
    <mergeCell ref="Q4:R4"/>
    <mergeCell ref="Q6:R6"/>
    <mergeCell ref="Q12:R12"/>
    <mergeCell ref="Q15:R15"/>
    <mergeCell ref="Q21:R21"/>
    <mergeCell ref="C39:K39"/>
    <mergeCell ref="N15:O15"/>
    <mergeCell ref="K21:L21"/>
    <mergeCell ref="N21:O21"/>
    <mergeCell ref="C22:I22"/>
    <mergeCell ref="C35:K35"/>
    <mergeCell ref="C36:I36"/>
    <mergeCell ref="C37:G37"/>
    <mergeCell ref="C38:G38"/>
    <mergeCell ref="K36:L36"/>
    <mergeCell ref="N36:O36"/>
    <mergeCell ref="B15:I15"/>
    <mergeCell ref="C16:G16"/>
    <mergeCell ref="C34:G34"/>
    <mergeCell ref="A1:AG1"/>
    <mergeCell ref="A2:AG2"/>
    <mergeCell ref="A40:I40"/>
    <mergeCell ref="B5:G5"/>
    <mergeCell ref="C13:G13"/>
    <mergeCell ref="C14:K14"/>
    <mergeCell ref="C31:G31"/>
    <mergeCell ref="C32:K32"/>
    <mergeCell ref="C33:I33"/>
    <mergeCell ref="C19:G19"/>
    <mergeCell ref="B21:I21"/>
    <mergeCell ref="C20:K20"/>
    <mergeCell ref="B12:I12"/>
    <mergeCell ref="C18:G18"/>
    <mergeCell ref="K15:L15"/>
    <mergeCell ref="C9:G9"/>
  </mergeCells>
  <pageMargins left="0.7" right="0.7" top="0.75" bottom="0.75" header="0.3" footer="0.3"/>
  <pageSetup paperSize="5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3"/>
  <sheetViews>
    <sheetView zoomScale="80" zoomScaleNormal="80" workbookViewId="0">
      <pane xSplit="9" ySplit="5" topLeftCell="J6" activePane="bottomRight" state="frozen"/>
      <selection pane="topRight" activeCell="J1" sqref="J1"/>
      <selection pane="bottomLeft" activeCell="A6" sqref="A6"/>
      <selection pane="bottomRight" activeCell="K7" sqref="K7"/>
    </sheetView>
  </sheetViews>
  <sheetFormatPr defaultRowHeight="15" x14ac:dyDescent="0.25"/>
  <cols>
    <col min="1" max="1" width="4" bestFit="1" customWidth="1"/>
    <col min="2" max="2" width="2.42578125" customWidth="1"/>
    <col min="3" max="3" width="16.42578125" customWidth="1"/>
    <col min="4" max="4" width="9.5703125" style="45" customWidth="1"/>
    <col min="5" max="5" width="3.7109375" style="45" customWidth="1"/>
    <col min="6" max="6" width="10.140625" style="45" customWidth="1"/>
    <col min="7" max="7" width="11.42578125" style="47" customWidth="1"/>
    <col min="8" max="8" width="14.140625" bestFit="1" customWidth="1"/>
    <col min="9" max="9" width="9.85546875" customWidth="1"/>
    <col min="10" max="10" width="2.28515625" customWidth="1"/>
    <col min="11" max="11" width="15.28515625" bestFit="1" customWidth="1"/>
    <col min="12" max="12" width="14" bestFit="1" customWidth="1"/>
    <col min="13" max="13" width="2.28515625" customWidth="1"/>
    <col min="14" max="14" width="15.28515625" bestFit="1" customWidth="1"/>
    <col min="15" max="15" width="14" bestFit="1" customWidth="1"/>
    <col min="16" max="16" width="2.28515625" customWidth="1"/>
    <col min="17" max="17" width="15.28515625" hidden="1" customWidth="1"/>
    <col min="18" max="18" width="14" hidden="1" customWidth="1"/>
    <col min="19" max="19" width="15.28515625" bestFit="1" customWidth="1"/>
    <col min="20" max="20" width="14" bestFit="1" customWidth="1"/>
    <col min="21" max="21" width="2.28515625" customWidth="1"/>
    <col min="22" max="22" width="15.28515625" bestFit="1" customWidth="1"/>
    <col min="23" max="23" width="14" bestFit="1" customWidth="1"/>
    <col min="24" max="24" width="2.28515625" customWidth="1"/>
    <col min="25" max="25" width="15.28515625" bestFit="1" customWidth="1"/>
    <col min="26" max="26" width="14" bestFit="1" customWidth="1"/>
    <col min="27" max="27" width="2.28515625" customWidth="1"/>
    <col min="28" max="28" width="15.28515625" bestFit="1" customWidth="1"/>
    <col min="29" max="29" width="14" bestFit="1" customWidth="1"/>
    <col min="30" max="30" width="2.28515625" customWidth="1"/>
  </cols>
  <sheetData>
    <row r="1" spans="1:30" ht="20.100000000000001" customHeight="1" x14ac:dyDescent="0.25">
      <c r="A1" s="237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</row>
    <row r="2" spans="1:30" ht="20.100000000000001" customHeight="1" x14ac:dyDescent="0.25">
      <c r="A2" s="237" t="s">
        <v>101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</row>
    <row r="3" spans="1:30" ht="20.100000000000001" customHeight="1" x14ac:dyDescent="0.25">
      <c r="A3" s="239" t="s">
        <v>89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</row>
    <row r="4" spans="1:30" x14ac:dyDescent="0.25">
      <c r="A4" s="2"/>
      <c r="B4" s="2"/>
      <c r="C4" s="2"/>
      <c r="D4" s="44"/>
      <c r="E4" s="44"/>
      <c r="F4" s="44"/>
      <c r="G4" s="46"/>
      <c r="H4" s="3"/>
      <c r="I4" s="3"/>
      <c r="J4" s="4"/>
      <c r="K4" s="230" t="s">
        <v>73</v>
      </c>
      <c r="L4" s="230"/>
      <c r="M4" s="4"/>
      <c r="N4" s="230" t="s">
        <v>74</v>
      </c>
      <c r="O4" s="230"/>
      <c r="P4" s="4"/>
      <c r="Q4" s="230" t="s">
        <v>45</v>
      </c>
      <c r="R4" s="230"/>
      <c r="S4" s="230" t="s">
        <v>75</v>
      </c>
      <c r="T4" s="230"/>
      <c r="U4" s="4"/>
      <c r="V4" s="230" t="s">
        <v>76</v>
      </c>
      <c r="W4" s="230"/>
      <c r="X4" s="4"/>
      <c r="Y4" s="230" t="s">
        <v>77</v>
      </c>
      <c r="Z4" s="230"/>
      <c r="AA4" s="4"/>
      <c r="AB4" s="230" t="s">
        <v>78</v>
      </c>
      <c r="AC4" s="230"/>
      <c r="AD4" s="4"/>
    </row>
    <row r="5" spans="1:30" x14ac:dyDescent="0.25">
      <c r="A5" s="51" t="s">
        <v>3</v>
      </c>
      <c r="B5" s="194" t="s">
        <v>44</v>
      </c>
      <c r="C5" s="195"/>
      <c r="D5" s="195"/>
      <c r="E5" s="195"/>
      <c r="F5" s="195"/>
      <c r="G5" s="196"/>
      <c r="H5" s="6" t="s">
        <v>4</v>
      </c>
      <c r="I5" s="6" t="s">
        <v>46</v>
      </c>
      <c r="J5" s="7"/>
      <c r="K5" s="8" t="s">
        <v>5</v>
      </c>
      <c r="L5" s="9" t="s">
        <v>6</v>
      </c>
      <c r="M5" s="7"/>
      <c r="N5" s="8" t="s">
        <v>5</v>
      </c>
      <c r="O5" s="9" t="s">
        <v>6</v>
      </c>
      <c r="P5" s="7"/>
      <c r="Q5" s="8" t="s">
        <v>5</v>
      </c>
      <c r="R5" s="9" t="s">
        <v>6</v>
      </c>
      <c r="S5" s="8" t="s">
        <v>5</v>
      </c>
      <c r="T5" s="9" t="s">
        <v>6</v>
      </c>
      <c r="U5" s="7"/>
      <c r="V5" s="8" t="s">
        <v>5</v>
      </c>
      <c r="W5" s="9" t="s">
        <v>6</v>
      </c>
      <c r="X5" s="7"/>
      <c r="Y5" s="8" t="s">
        <v>5</v>
      </c>
      <c r="Z5" s="9" t="s">
        <v>6</v>
      </c>
      <c r="AA5" s="7"/>
      <c r="AB5" s="8" t="s">
        <v>5</v>
      </c>
      <c r="AC5" s="9" t="s">
        <v>6</v>
      </c>
      <c r="AD5" s="7"/>
    </row>
    <row r="6" spans="1:30" x14ac:dyDescent="0.25">
      <c r="A6" s="10" t="s">
        <v>7</v>
      </c>
      <c r="B6" s="52" t="s">
        <v>70</v>
      </c>
      <c r="C6" s="53"/>
      <c r="D6" s="53"/>
      <c r="E6" s="53"/>
      <c r="F6" s="53"/>
      <c r="G6" s="53"/>
      <c r="H6" s="53"/>
      <c r="I6" s="53"/>
      <c r="J6" s="58"/>
      <c r="K6" s="53"/>
      <c r="L6" s="54"/>
      <c r="M6" s="11"/>
      <c r="N6" s="215"/>
      <c r="O6" s="216"/>
      <c r="P6" s="11"/>
      <c r="Q6" s="215"/>
      <c r="R6" s="216"/>
      <c r="S6" s="215"/>
      <c r="T6" s="216"/>
      <c r="U6" s="11"/>
      <c r="V6" s="215"/>
      <c r="W6" s="216"/>
      <c r="X6" s="11"/>
      <c r="Y6" s="215"/>
      <c r="Z6" s="216"/>
      <c r="AA6" s="11"/>
      <c r="AB6" s="215"/>
      <c r="AC6" s="216"/>
      <c r="AD6" s="11"/>
    </row>
    <row r="7" spans="1:30" x14ac:dyDescent="0.25">
      <c r="A7" s="12"/>
      <c r="B7" s="13">
        <v>1</v>
      </c>
      <c r="C7" s="217" t="s">
        <v>32</v>
      </c>
      <c r="D7" s="218"/>
      <c r="E7" s="218"/>
      <c r="F7" s="218"/>
      <c r="G7" s="219"/>
      <c r="H7" s="14" t="s">
        <v>9</v>
      </c>
      <c r="I7" s="14">
        <v>1</v>
      </c>
      <c r="J7" s="11"/>
      <c r="K7" s="183"/>
      <c r="L7" s="106">
        <f>+K7*$I7</f>
        <v>0</v>
      </c>
      <c r="M7" s="11"/>
      <c r="N7" s="184"/>
      <c r="O7" s="106">
        <f>+N7*$I7</f>
        <v>0</v>
      </c>
      <c r="P7" s="11"/>
      <c r="Q7" s="16"/>
      <c r="R7" s="17"/>
      <c r="S7" s="184"/>
      <c r="T7" s="106">
        <f>+S7*$I7</f>
        <v>0</v>
      </c>
      <c r="U7" s="11"/>
      <c r="V7" s="184"/>
      <c r="W7" s="106">
        <f>+V7*$I7</f>
        <v>0</v>
      </c>
      <c r="X7" s="11"/>
      <c r="Y7" s="184"/>
      <c r="Z7" s="106">
        <f>+Y7*$I7</f>
        <v>0</v>
      </c>
      <c r="AA7" s="11"/>
      <c r="AB7" s="184"/>
      <c r="AC7" s="106">
        <f>+AB7*$I7</f>
        <v>0</v>
      </c>
      <c r="AD7" s="11"/>
    </row>
    <row r="8" spans="1:30" x14ac:dyDescent="0.25">
      <c r="A8" s="12"/>
      <c r="B8" s="13">
        <v>2</v>
      </c>
      <c r="C8" s="103" t="s">
        <v>71</v>
      </c>
      <c r="D8" s="104"/>
      <c r="E8" s="104"/>
      <c r="F8" s="104"/>
      <c r="G8" s="105"/>
      <c r="H8" s="14" t="s">
        <v>9</v>
      </c>
      <c r="I8" s="14">
        <v>1</v>
      </c>
      <c r="J8" s="11"/>
      <c r="K8" s="183"/>
      <c r="L8" s="106">
        <f>+K8*$I8</f>
        <v>0</v>
      </c>
      <c r="M8" s="11"/>
      <c r="N8" s="184"/>
      <c r="O8" s="106">
        <f>+N8*$I8</f>
        <v>0</v>
      </c>
      <c r="P8" s="11"/>
      <c r="Q8" s="16"/>
      <c r="R8" s="17"/>
      <c r="S8" s="184"/>
      <c r="T8" s="106">
        <f>+S8*$I8</f>
        <v>0</v>
      </c>
      <c r="U8" s="11"/>
      <c r="V8" s="184"/>
      <c r="W8" s="106">
        <f>+V8*$I8</f>
        <v>0</v>
      </c>
      <c r="X8" s="11"/>
      <c r="Y8" s="184"/>
      <c r="Z8" s="106">
        <f>+Y8*$I8</f>
        <v>0</v>
      </c>
      <c r="AA8" s="11"/>
      <c r="AB8" s="184"/>
      <c r="AC8" s="106">
        <f>+AB8*$I8</f>
        <v>0</v>
      </c>
      <c r="AD8" s="11"/>
    </row>
    <row r="9" spans="1:30" x14ac:dyDescent="0.25">
      <c r="A9" s="18"/>
      <c r="B9" s="19"/>
      <c r="C9" s="55" t="s">
        <v>12</v>
      </c>
      <c r="D9" s="56"/>
      <c r="E9" s="56"/>
      <c r="F9" s="56"/>
      <c r="G9" s="56"/>
      <c r="H9" s="56"/>
      <c r="I9" s="56"/>
      <c r="J9" s="58"/>
      <c r="K9" s="57"/>
      <c r="L9" s="22">
        <f>SUM(L7:L8)</f>
        <v>0</v>
      </c>
      <c r="M9" s="11"/>
      <c r="N9" s="21"/>
      <c r="O9" s="107">
        <f>SUM(O7:O8)</f>
        <v>0</v>
      </c>
      <c r="P9" s="11"/>
      <c r="Q9" s="21"/>
      <c r="R9" s="22" t="e">
        <f>SUM(#REF!)</f>
        <v>#REF!</v>
      </c>
      <c r="S9" s="21"/>
      <c r="T9" s="107">
        <f>SUM(T7:T8)</f>
        <v>0</v>
      </c>
      <c r="U9" s="11"/>
      <c r="V9" s="21"/>
      <c r="W9" s="107">
        <f>SUM(W7:W8)</f>
        <v>0</v>
      </c>
      <c r="X9" s="11"/>
      <c r="Y9" s="21"/>
      <c r="Z9" s="107">
        <f>SUM(Z7:Z8)</f>
        <v>0</v>
      </c>
      <c r="AA9" s="11"/>
      <c r="AB9" s="21"/>
      <c r="AC9" s="107">
        <f>SUM(AC7:AC8)</f>
        <v>0</v>
      </c>
      <c r="AD9" s="11"/>
    </row>
    <row r="10" spans="1:30" x14ac:dyDescent="0.25">
      <c r="A10" s="10" t="s">
        <v>13</v>
      </c>
      <c r="B10" s="212" t="s">
        <v>14</v>
      </c>
      <c r="C10" s="213"/>
      <c r="D10" s="213"/>
      <c r="E10" s="213"/>
      <c r="F10" s="213"/>
      <c r="G10" s="213"/>
      <c r="H10" s="213"/>
      <c r="I10" s="213"/>
      <c r="J10" s="58"/>
      <c r="K10" s="53"/>
      <c r="L10" s="54"/>
      <c r="M10" s="11"/>
      <c r="N10" s="228"/>
      <c r="O10" s="229"/>
      <c r="P10" s="11"/>
      <c r="Q10" s="228"/>
      <c r="R10" s="229"/>
      <c r="S10" s="228"/>
      <c r="T10" s="229"/>
      <c r="U10" s="11"/>
      <c r="V10" s="228"/>
      <c r="W10" s="229"/>
      <c r="X10" s="11"/>
      <c r="Y10" s="228"/>
      <c r="Z10" s="229"/>
      <c r="AA10" s="11"/>
      <c r="AB10" s="228"/>
      <c r="AC10" s="229"/>
      <c r="AD10" s="11"/>
    </row>
    <row r="11" spans="1:30" x14ac:dyDescent="0.25">
      <c r="A11" s="23"/>
      <c r="B11" s="24">
        <v>1</v>
      </c>
      <c r="C11" s="197" t="s">
        <v>15</v>
      </c>
      <c r="D11" s="198"/>
      <c r="E11" s="198"/>
      <c r="F11" s="198"/>
      <c r="G11" s="199"/>
      <c r="H11" s="25" t="s">
        <v>16</v>
      </c>
      <c r="I11" s="25">
        <v>12</v>
      </c>
      <c r="J11" s="26"/>
      <c r="K11" s="185"/>
      <c r="L11" s="28">
        <f>+K11*I11</f>
        <v>0</v>
      </c>
      <c r="M11" s="26"/>
      <c r="N11" s="185"/>
      <c r="O11" s="28">
        <f>+N11*$I$11</f>
        <v>0</v>
      </c>
      <c r="P11" s="26"/>
      <c r="Q11" s="27"/>
      <c r="R11" s="28">
        <f>+Q11*$I$11</f>
        <v>0</v>
      </c>
      <c r="S11" s="185"/>
      <c r="T11" s="28">
        <f>+S11*$I$11</f>
        <v>0</v>
      </c>
      <c r="U11" s="26"/>
      <c r="V11" s="185"/>
      <c r="W11" s="28">
        <f>+V11*$I$11</f>
        <v>0</v>
      </c>
      <c r="X11" s="26"/>
      <c r="Y11" s="185"/>
      <c r="Z11" s="28">
        <f>+Y11*$I$11</f>
        <v>0</v>
      </c>
      <c r="AA11" s="26"/>
      <c r="AB11" s="185"/>
      <c r="AC11" s="28">
        <f>+AB11*$I$11</f>
        <v>0</v>
      </c>
      <c r="AD11" s="26"/>
    </row>
    <row r="12" spans="1:30" x14ac:dyDescent="0.25">
      <c r="A12" s="18"/>
      <c r="B12" s="19"/>
      <c r="C12" s="200" t="s">
        <v>12</v>
      </c>
      <c r="D12" s="201"/>
      <c r="E12" s="201"/>
      <c r="F12" s="201"/>
      <c r="G12" s="201"/>
      <c r="H12" s="201"/>
      <c r="I12" s="201"/>
      <c r="J12" s="201"/>
      <c r="K12" s="202"/>
      <c r="L12" s="22">
        <f>+L11</f>
        <v>0</v>
      </c>
      <c r="M12" s="11"/>
      <c r="N12" s="21"/>
      <c r="O12" s="22">
        <f>+O11</f>
        <v>0</v>
      </c>
      <c r="P12" s="11"/>
      <c r="Q12" s="21"/>
      <c r="R12" s="22">
        <f>SUM(R10:R11)</f>
        <v>0</v>
      </c>
      <c r="S12" s="21"/>
      <c r="T12" s="22">
        <f>+T11</f>
        <v>0</v>
      </c>
      <c r="U12" s="11"/>
      <c r="V12" s="21"/>
      <c r="W12" s="22">
        <f>+W11</f>
        <v>0</v>
      </c>
      <c r="X12" s="11"/>
      <c r="Y12" s="21"/>
      <c r="Z12" s="22">
        <f>+Z11</f>
        <v>0</v>
      </c>
      <c r="AA12" s="11"/>
      <c r="AB12" s="21"/>
      <c r="AC12" s="22">
        <f>+AC11</f>
        <v>0</v>
      </c>
      <c r="AD12" s="11"/>
    </row>
    <row r="13" spans="1:30" x14ac:dyDescent="0.25">
      <c r="A13" s="10" t="s">
        <v>17</v>
      </c>
      <c r="B13" s="212" t="s">
        <v>61</v>
      </c>
      <c r="C13" s="213"/>
      <c r="D13" s="213"/>
      <c r="E13" s="213"/>
      <c r="F13" s="213"/>
      <c r="G13" s="213"/>
      <c r="H13" s="213"/>
      <c r="I13" s="214"/>
      <c r="J13" s="11"/>
      <c r="K13" s="215"/>
      <c r="L13" s="216"/>
      <c r="M13" s="11"/>
      <c r="N13" s="215"/>
      <c r="O13" s="216"/>
      <c r="P13" s="11"/>
      <c r="Q13" s="215"/>
      <c r="R13" s="216"/>
      <c r="S13" s="215"/>
      <c r="T13" s="216"/>
      <c r="U13" s="11"/>
      <c r="V13" s="215"/>
      <c r="W13" s="216"/>
      <c r="X13" s="11"/>
      <c r="Y13" s="215"/>
      <c r="Z13" s="216"/>
      <c r="AA13" s="11"/>
      <c r="AB13" s="215"/>
      <c r="AC13" s="216"/>
      <c r="AD13" s="11"/>
    </row>
    <row r="14" spans="1:30" x14ac:dyDescent="0.25">
      <c r="A14" s="5"/>
      <c r="B14" s="13">
        <v>1</v>
      </c>
      <c r="C14" s="209" t="s">
        <v>18</v>
      </c>
      <c r="D14" s="210"/>
      <c r="E14" s="210"/>
      <c r="F14" s="210"/>
      <c r="G14" s="211"/>
      <c r="H14" s="14" t="s">
        <v>16</v>
      </c>
      <c r="I14" s="14">
        <v>12</v>
      </c>
      <c r="J14" s="11"/>
      <c r="K14" s="185"/>
      <c r="L14" s="29">
        <f>+K14*I14</f>
        <v>0</v>
      </c>
      <c r="M14" s="11"/>
      <c r="N14" s="185"/>
      <c r="O14" s="29">
        <f>+N14*$I14</f>
        <v>0</v>
      </c>
      <c r="P14" s="11"/>
      <c r="Q14" s="15"/>
      <c r="R14" s="29">
        <f>+Q14*$I14</f>
        <v>0</v>
      </c>
      <c r="S14" s="185"/>
      <c r="T14" s="29">
        <f>+S14*$I14</f>
        <v>0</v>
      </c>
      <c r="U14" s="11"/>
      <c r="V14" s="185"/>
      <c r="W14" s="29">
        <f>+V14*$I14</f>
        <v>0</v>
      </c>
      <c r="X14" s="11"/>
      <c r="Y14" s="185"/>
      <c r="Z14" s="29">
        <f>+Y14*$I14</f>
        <v>0</v>
      </c>
      <c r="AA14" s="11"/>
      <c r="AB14" s="185"/>
      <c r="AC14" s="29">
        <f>+AB14*$I14</f>
        <v>0</v>
      </c>
      <c r="AD14" s="11"/>
    </row>
    <row r="15" spans="1:30" x14ac:dyDescent="0.25">
      <c r="A15" s="5"/>
      <c r="B15" s="13">
        <v>2</v>
      </c>
      <c r="C15" s="209" t="s">
        <v>19</v>
      </c>
      <c r="D15" s="210"/>
      <c r="E15" s="210"/>
      <c r="F15" s="210"/>
      <c r="G15" s="211"/>
      <c r="H15" s="14" t="s">
        <v>16</v>
      </c>
      <c r="I15" s="14">
        <v>12</v>
      </c>
      <c r="J15" s="11"/>
      <c r="K15" s="185"/>
      <c r="L15" s="29">
        <f>+K15*I15</f>
        <v>0</v>
      </c>
      <c r="M15" s="11"/>
      <c r="N15" s="185"/>
      <c r="O15" s="29">
        <f>+N15*$I15</f>
        <v>0</v>
      </c>
      <c r="P15" s="11"/>
      <c r="Q15" s="15"/>
      <c r="R15" s="29">
        <f>+Q15*$I15</f>
        <v>0</v>
      </c>
      <c r="S15" s="185"/>
      <c r="T15" s="29">
        <f>+S15*$I15</f>
        <v>0</v>
      </c>
      <c r="U15" s="11"/>
      <c r="V15" s="185"/>
      <c r="W15" s="29">
        <f>+V15*$I15</f>
        <v>0</v>
      </c>
      <c r="X15" s="11"/>
      <c r="Y15" s="185"/>
      <c r="Z15" s="29">
        <f>+Y15*$I15</f>
        <v>0</v>
      </c>
      <c r="AA15" s="11"/>
      <c r="AB15" s="185"/>
      <c r="AC15" s="29">
        <f>+AB15*$I15</f>
        <v>0</v>
      </c>
      <c r="AD15" s="11"/>
    </row>
    <row r="16" spans="1:30" x14ac:dyDescent="0.25">
      <c r="A16" s="5"/>
      <c r="B16" s="13">
        <v>3</v>
      </c>
      <c r="C16" s="209" t="s">
        <v>34</v>
      </c>
      <c r="D16" s="210"/>
      <c r="E16" s="210"/>
      <c r="F16" s="210"/>
      <c r="G16" s="211"/>
      <c r="H16" s="14" t="s">
        <v>16</v>
      </c>
      <c r="I16" s="14">
        <v>12</v>
      </c>
      <c r="J16" s="11"/>
      <c r="K16" s="185"/>
      <c r="L16" s="29">
        <f>+K16*I16</f>
        <v>0</v>
      </c>
      <c r="M16" s="11"/>
      <c r="N16" s="185"/>
      <c r="O16" s="29">
        <f>+N16*$I16</f>
        <v>0</v>
      </c>
      <c r="P16" s="11"/>
      <c r="Q16" s="15"/>
      <c r="R16" s="29">
        <f>+Q16*$I16</f>
        <v>0</v>
      </c>
      <c r="S16" s="185"/>
      <c r="T16" s="29">
        <f>+S16*$I16</f>
        <v>0</v>
      </c>
      <c r="U16" s="11"/>
      <c r="V16" s="185"/>
      <c r="W16" s="29">
        <f>+V16*$I16</f>
        <v>0</v>
      </c>
      <c r="X16" s="11"/>
      <c r="Y16" s="185"/>
      <c r="Z16" s="29">
        <f>+Y16*$I16</f>
        <v>0</v>
      </c>
      <c r="AA16" s="11"/>
      <c r="AB16" s="185"/>
      <c r="AC16" s="29">
        <f>+AB16*$I16</f>
        <v>0</v>
      </c>
      <c r="AD16" s="11"/>
    </row>
    <row r="17" spans="1:30" x14ac:dyDescent="0.25">
      <c r="A17" s="5"/>
      <c r="B17" s="13">
        <v>4</v>
      </c>
      <c r="C17" s="209" t="s">
        <v>20</v>
      </c>
      <c r="D17" s="210"/>
      <c r="E17" s="210"/>
      <c r="F17" s="210"/>
      <c r="G17" s="211"/>
      <c r="H17" s="14" t="s">
        <v>16</v>
      </c>
      <c r="I17" s="14">
        <v>12</v>
      </c>
      <c r="J17" s="11"/>
      <c r="K17" s="185"/>
      <c r="L17" s="29">
        <f>+K17*I17</f>
        <v>0</v>
      </c>
      <c r="M17" s="11"/>
      <c r="N17" s="185"/>
      <c r="O17" s="29">
        <f>+N17*$I17</f>
        <v>0</v>
      </c>
      <c r="P17" s="11"/>
      <c r="Q17" s="15"/>
      <c r="R17" s="29">
        <f>+Q17*$I17</f>
        <v>0</v>
      </c>
      <c r="S17" s="185"/>
      <c r="T17" s="29">
        <f>+S17*$I17</f>
        <v>0</v>
      </c>
      <c r="U17" s="11"/>
      <c r="V17" s="185"/>
      <c r="W17" s="29">
        <f>+V17*$I17</f>
        <v>0</v>
      </c>
      <c r="X17" s="11"/>
      <c r="Y17" s="185"/>
      <c r="Z17" s="29">
        <f>+Y17*$I17</f>
        <v>0</v>
      </c>
      <c r="AA17" s="11"/>
      <c r="AB17" s="185"/>
      <c r="AC17" s="29">
        <f>+AB17*$I17</f>
        <v>0</v>
      </c>
      <c r="AD17" s="11"/>
    </row>
    <row r="18" spans="1:30" x14ac:dyDescent="0.25">
      <c r="A18" s="30"/>
      <c r="B18" s="19"/>
      <c r="C18" s="200" t="s">
        <v>12</v>
      </c>
      <c r="D18" s="201"/>
      <c r="E18" s="201"/>
      <c r="F18" s="201"/>
      <c r="G18" s="201"/>
      <c r="H18" s="201"/>
      <c r="I18" s="201"/>
      <c r="J18" s="201"/>
      <c r="K18" s="202"/>
      <c r="L18" s="22">
        <f>SUM(L14:L17)</f>
        <v>0</v>
      </c>
      <c r="M18" s="11"/>
      <c r="N18" s="31"/>
      <c r="O18" s="22">
        <f>SUM(O14:O17)</f>
        <v>0</v>
      </c>
      <c r="P18" s="11"/>
      <c r="Q18" s="31"/>
      <c r="R18" s="22">
        <f>SUM(R14:R17)</f>
        <v>0</v>
      </c>
      <c r="S18" s="31"/>
      <c r="T18" s="22">
        <f>SUM(T14:T17)</f>
        <v>0</v>
      </c>
      <c r="U18" s="11"/>
      <c r="V18" s="31"/>
      <c r="W18" s="22">
        <f>SUM(W14:W17)</f>
        <v>0</v>
      </c>
      <c r="X18" s="11"/>
      <c r="Y18" s="31"/>
      <c r="Z18" s="22">
        <f>SUM(Z14:Z17)</f>
        <v>0</v>
      </c>
      <c r="AA18" s="11"/>
      <c r="AB18" s="31"/>
      <c r="AC18" s="22">
        <f>SUM(AC14:AC17)</f>
        <v>0</v>
      </c>
      <c r="AD18" s="11"/>
    </row>
    <row r="19" spans="1:30" x14ac:dyDescent="0.25">
      <c r="A19" s="10" t="s">
        <v>21</v>
      </c>
      <c r="B19" s="212" t="s">
        <v>22</v>
      </c>
      <c r="C19" s="213"/>
      <c r="D19" s="213"/>
      <c r="E19" s="213"/>
      <c r="F19" s="213"/>
      <c r="G19" s="213"/>
      <c r="H19" s="213"/>
      <c r="I19" s="214"/>
      <c r="J19" s="11"/>
      <c r="K19" s="215"/>
      <c r="L19" s="216"/>
      <c r="M19" s="11"/>
      <c r="N19" s="215"/>
      <c r="O19" s="216"/>
      <c r="P19" s="11"/>
      <c r="Q19" s="215"/>
      <c r="R19" s="216"/>
      <c r="S19" s="215"/>
      <c r="T19" s="216"/>
      <c r="U19" s="11"/>
      <c r="V19" s="215"/>
      <c r="W19" s="216"/>
      <c r="X19" s="11"/>
      <c r="Y19" s="215"/>
      <c r="Z19" s="216"/>
      <c r="AA19" s="11"/>
      <c r="AB19" s="215"/>
      <c r="AC19" s="216"/>
      <c r="AD19" s="11"/>
    </row>
    <row r="20" spans="1:30" x14ac:dyDescent="0.25">
      <c r="A20" s="5"/>
      <c r="B20" s="13" t="s">
        <v>23</v>
      </c>
      <c r="C20" s="220" t="s">
        <v>95</v>
      </c>
      <c r="D20" s="221"/>
      <c r="E20" s="221"/>
      <c r="F20" s="221"/>
      <c r="G20" s="221"/>
      <c r="H20" s="221"/>
      <c r="I20" s="221"/>
      <c r="J20" s="58"/>
      <c r="K20" s="59"/>
      <c r="L20" s="60"/>
      <c r="M20" s="11"/>
      <c r="N20" s="101"/>
      <c r="O20" s="63"/>
      <c r="P20" s="11"/>
      <c r="Q20" s="101"/>
      <c r="R20" s="63"/>
      <c r="S20" s="101"/>
      <c r="T20" s="63"/>
      <c r="U20" s="11"/>
      <c r="V20" s="101"/>
      <c r="W20" s="63"/>
      <c r="X20" s="11"/>
      <c r="Y20" s="101"/>
      <c r="Z20" s="63"/>
      <c r="AA20" s="11"/>
      <c r="AB20" s="101"/>
      <c r="AC20" s="63"/>
      <c r="AD20" s="11"/>
    </row>
    <row r="21" spans="1:30" x14ac:dyDescent="0.25">
      <c r="A21" s="5"/>
      <c r="B21" s="13">
        <v>1</v>
      </c>
      <c r="C21" s="62" t="s">
        <v>40</v>
      </c>
      <c r="D21" s="48">
        <v>0</v>
      </c>
      <c r="E21" s="48" t="s">
        <v>36</v>
      </c>
      <c r="F21" s="49">
        <v>75000</v>
      </c>
      <c r="G21" s="50" t="s">
        <v>37</v>
      </c>
      <c r="H21" s="32" t="s">
        <v>24</v>
      </c>
      <c r="I21" s="14">
        <v>12</v>
      </c>
      <c r="J21" s="11"/>
      <c r="K21" s="185"/>
      <c r="L21" s="29">
        <f t="shared" ref="L21:L29" si="0">+K21*I21</f>
        <v>0</v>
      </c>
      <c r="M21" s="11"/>
      <c r="N21" s="185"/>
      <c r="O21" s="29">
        <f t="shared" ref="O21:O29" si="1">+N21*$I21</f>
        <v>0</v>
      </c>
      <c r="P21" s="11"/>
      <c r="Q21" s="16"/>
      <c r="R21" s="29">
        <f t="shared" ref="R21:R29" si="2">+Q21*$I21</f>
        <v>0</v>
      </c>
      <c r="S21" s="185"/>
      <c r="T21" s="29">
        <f t="shared" ref="T21:T29" si="3">+S21*$I21</f>
        <v>0</v>
      </c>
      <c r="U21" s="11"/>
      <c r="V21" s="185"/>
      <c r="W21" s="29">
        <f t="shared" ref="W21:W29" si="4">+V21*$I21</f>
        <v>0</v>
      </c>
      <c r="X21" s="11"/>
      <c r="Y21" s="185"/>
      <c r="Z21" s="29">
        <f t="shared" ref="Z21:Z29" si="5">+Y21*$I21</f>
        <v>0</v>
      </c>
      <c r="AA21" s="11"/>
      <c r="AB21" s="185"/>
      <c r="AC21" s="29">
        <f t="shared" ref="AC21:AC29" si="6">+AB21*$I21</f>
        <v>0</v>
      </c>
      <c r="AD21" s="11"/>
    </row>
    <row r="22" spans="1:30" x14ac:dyDescent="0.25">
      <c r="A22" s="5"/>
      <c r="B22" s="33">
        <v>2</v>
      </c>
      <c r="C22" s="62" t="s">
        <v>41</v>
      </c>
      <c r="D22" s="61">
        <v>75001</v>
      </c>
      <c r="E22" s="48" t="s">
        <v>36</v>
      </c>
      <c r="F22" s="49">
        <v>100000</v>
      </c>
      <c r="G22" s="50" t="s">
        <v>37</v>
      </c>
      <c r="H22" s="32" t="s">
        <v>24</v>
      </c>
      <c r="I22" s="14">
        <v>12</v>
      </c>
      <c r="J22" s="11"/>
      <c r="K22" s="185"/>
      <c r="L22" s="29">
        <f t="shared" si="0"/>
        <v>0</v>
      </c>
      <c r="M22" s="11"/>
      <c r="N22" s="185"/>
      <c r="O22" s="29">
        <f t="shared" si="1"/>
        <v>0</v>
      </c>
      <c r="P22" s="11"/>
      <c r="Q22" s="34"/>
      <c r="R22" s="29">
        <f t="shared" si="2"/>
        <v>0</v>
      </c>
      <c r="S22" s="185"/>
      <c r="T22" s="29">
        <f t="shared" si="3"/>
        <v>0</v>
      </c>
      <c r="U22" s="11"/>
      <c r="V22" s="185"/>
      <c r="W22" s="29">
        <f t="shared" si="4"/>
        <v>0</v>
      </c>
      <c r="X22" s="11"/>
      <c r="Y22" s="185"/>
      <c r="Z22" s="29">
        <f t="shared" si="5"/>
        <v>0</v>
      </c>
      <c r="AA22" s="11"/>
      <c r="AB22" s="185"/>
      <c r="AC22" s="29">
        <f t="shared" si="6"/>
        <v>0</v>
      </c>
      <c r="AD22" s="11"/>
    </row>
    <row r="23" spans="1:30" x14ac:dyDescent="0.25">
      <c r="A23" s="5"/>
      <c r="B23" s="13">
        <v>3</v>
      </c>
      <c r="C23" s="62" t="s">
        <v>41</v>
      </c>
      <c r="D23" s="61">
        <v>100001</v>
      </c>
      <c r="E23" s="48" t="s">
        <v>36</v>
      </c>
      <c r="F23" s="49">
        <v>125000</v>
      </c>
      <c r="G23" s="50" t="s">
        <v>37</v>
      </c>
      <c r="H23" s="32" t="s">
        <v>24</v>
      </c>
      <c r="I23" s="14">
        <v>12</v>
      </c>
      <c r="J23" s="11"/>
      <c r="K23" s="185"/>
      <c r="L23" s="29">
        <f t="shared" si="0"/>
        <v>0</v>
      </c>
      <c r="M23" s="11"/>
      <c r="N23" s="185"/>
      <c r="O23" s="29">
        <f t="shared" si="1"/>
        <v>0</v>
      </c>
      <c r="P23" s="11"/>
      <c r="Q23" s="35"/>
      <c r="R23" s="29">
        <f t="shared" si="2"/>
        <v>0</v>
      </c>
      <c r="S23" s="185"/>
      <c r="T23" s="29">
        <f t="shared" si="3"/>
        <v>0</v>
      </c>
      <c r="U23" s="11"/>
      <c r="V23" s="185"/>
      <c r="W23" s="29">
        <f t="shared" si="4"/>
        <v>0</v>
      </c>
      <c r="X23" s="11"/>
      <c r="Y23" s="185"/>
      <c r="Z23" s="29">
        <f t="shared" si="5"/>
        <v>0</v>
      </c>
      <c r="AA23" s="11"/>
      <c r="AB23" s="185"/>
      <c r="AC23" s="29">
        <f t="shared" si="6"/>
        <v>0</v>
      </c>
      <c r="AD23" s="11"/>
    </row>
    <row r="24" spans="1:30" x14ac:dyDescent="0.25">
      <c r="A24" s="5"/>
      <c r="B24" s="13">
        <v>4</v>
      </c>
      <c r="C24" s="62" t="s">
        <v>41</v>
      </c>
      <c r="D24" s="61">
        <v>125001</v>
      </c>
      <c r="E24" s="48" t="s">
        <v>36</v>
      </c>
      <c r="F24" s="49">
        <v>150000</v>
      </c>
      <c r="G24" s="50" t="s">
        <v>37</v>
      </c>
      <c r="H24" s="32" t="s">
        <v>24</v>
      </c>
      <c r="I24" s="14">
        <v>12</v>
      </c>
      <c r="J24" s="11"/>
      <c r="K24" s="185"/>
      <c r="L24" s="29">
        <f t="shared" si="0"/>
        <v>0</v>
      </c>
      <c r="M24" s="11"/>
      <c r="N24" s="185"/>
      <c r="O24" s="29">
        <f t="shared" si="1"/>
        <v>0</v>
      </c>
      <c r="P24" s="11"/>
      <c r="Q24" s="35"/>
      <c r="R24" s="29">
        <f t="shared" si="2"/>
        <v>0</v>
      </c>
      <c r="S24" s="185"/>
      <c r="T24" s="29">
        <f t="shared" si="3"/>
        <v>0</v>
      </c>
      <c r="U24" s="11"/>
      <c r="V24" s="185"/>
      <c r="W24" s="29">
        <f t="shared" si="4"/>
        <v>0</v>
      </c>
      <c r="X24" s="11"/>
      <c r="Y24" s="185"/>
      <c r="Z24" s="29">
        <f t="shared" si="5"/>
        <v>0</v>
      </c>
      <c r="AA24" s="11"/>
      <c r="AB24" s="185"/>
      <c r="AC24" s="29">
        <f t="shared" si="6"/>
        <v>0</v>
      </c>
      <c r="AD24" s="11"/>
    </row>
    <row r="25" spans="1:30" x14ac:dyDescent="0.25">
      <c r="A25" s="5"/>
      <c r="B25" s="13">
        <v>5</v>
      </c>
      <c r="C25" s="62" t="s">
        <v>41</v>
      </c>
      <c r="D25" s="61">
        <v>150001</v>
      </c>
      <c r="E25" s="48" t="s">
        <v>36</v>
      </c>
      <c r="F25" s="49">
        <v>175000</v>
      </c>
      <c r="G25" s="50" t="s">
        <v>37</v>
      </c>
      <c r="H25" s="32" t="s">
        <v>24</v>
      </c>
      <c r="I25" s="14">
        <v>12</v>
      </c>
      <c r="J25" s="11"/>
      <c r="K25" s="185"/>
      <c r="L25" s="29">
        <f t="shared" si="0"/>
        <v>0</v>
      </c>
      <c r="M25" s="11"/>
      <c r="N25" s="185"/>
      <c r="O25" s="29">
        <f t="shared" si="1"/>
        <v>0</v>
      </c>
      <c r="P25" s="11"/>
      <c r="Q25" s="35"/>
      <c r="R25" s="29">
        <f t="shared" si="2"/>
        <v>0</v>
      </c>
      <c r="S25" s="185"/>
      <c r="T25" s="29">
        <f t="shared" si="3"/>
        <v>0</v>
      </c>
      <c r="U25" s="11"/>
      <c r="V25" s="185"/>
      <c r="W25" s="29">
        <f t="shared" si="4"/>
        <v>0</v>
      </c>
      <c r="X25" s="11"/>
      <c r="Y25" s="185"/>
      <c r="Z25" s="29">
        <f t="shared" si="5"/>
        <v>0</v>
      </c>
      <c r="AA25" s="11"/>
      <c r="AB25" s="185"/>
      <c r="AC25" s="29">
        <f t="shared" si="6"/>
        <v>0</v>
      </c>
      <c r="AD25" s="11"/>
    </row>
    <row r="26" spans="1:30" x14ac:dyDescent="0.25">
      <c r="A26" s="5"/>
      <c r="B26" s="13">
        <v>6</v>
      </c>
      <c r="C26" s="62" t="s">
        <v>41</v>
      </c>
      <c r="D26" s="61">
        <v>175001</v>
      </c>
      <c r="E26" s="48" t="s">
        <v>36</v>
      </c>
      <c r="F26" s="49">
        <v>200000</v>
      </c>
      <c r="G26" s="50" t="s">
        <v>37</v>
      </c>
      <c r="H26" s="32" t="s">
        <v>24</v>
      </c>
      <c r="I26" s="14">
        <v>12</v>
      </c>
      <c r="J26" s="11"/>
      <c r="K26" s="185"/>
      <c r="L26" s="29">
        <f t="shared" si="0"/>
        <v>0</v>
      </c>
      <c r="M26" s="11"/>
      <c r="N26" s="185"/>
      <c r="O26" s="29">
        <f t="shared" si="1"/>
        <v>0</v>
      </c>
      <c r="P26" s="11"/>
      <c r="Q26" s="35"/>
      <c r="R26" s="29">
        <f t="shared" si="2"/>
        <v>0</v>
      </c>
      <c r="S26" s="185"/>
      <c r="T26" s="29">
        <f t="shared" si="3"/>
        <v>0</v>
      </c>
      <c r="U26" s="11"/>
      <c r="V26" s="185"/>
      <c r="W26" s="29">
        <f t="shared" si="4"/>
        <v>0</v>
      </c>
      <c r="X26" s="11"/>
      <c r="Y26" s="185"/>
      <c r="Z26" s="29">
        <f t="shared" si="5"/>
        <v>0</v>
      </c>
      <c r="AA26" s="11"/>
      <c r="AB26" s="185"/>
      <c r="AC26" s="29">
        <f t="shared" si="6"/>
        <v>0</v>
      </c>
      <c r="AD26" s="11"/>
    </row>
    <row r="27" spans="1:30" x14ac:dyDescent="0.25">
      <c r="A27" s="5"/>
      <c r="B27" s="13">
        <v>7</v>
      </c>
      <c r="C27" s="62" t="s">
        <v>41</v>
      </c>
      <c r="D27" s="61">
        <v>200001</v>
      </c>
      <c r="E27" s="48" t="s">
        <v>36</v>
      </c>
      <c r="F27" s="49">
        <v>225000</v>
      </c>
      <c r="G27" s="50" t="s">
        <v>37</v>
      </c>
      <c r="H27" s="32" t="s">
        <v>24</v>
      </c>
      <c r="I27" s="14">
        <v>12</v>
      </c>
      <c r="J27" s="11"/>
      <c r="K27" s="185"/>
      <c r="L27" s="29">
        <f t="shared" si="0"/>
        <v>0</v>
      </c>
      <c r="M27" s="11"/>
      <c r="N27" s="185"/>
      <c r="O27" s="29">
        <f t="shared" si="1"/>
        <v>0</v>
      </c>
      <c r="P27" s="11"/>
      <c r="Q27" s="35"/>
      <c r="R27" s="29">
        <f t="shared" si="2"/>
        <v>0</v>
      </c>
      <c r="S27" s="185"/>
      <c r="T27" s="29">
        <f t="shared" si="3"/>
        <v>0</v>
      </c>
      <c r="U27" s="11"/>
      <c r="V27" s="185"/>
      <c r="W27" s="29">
        <f t="shared" si="4"/>
        <v>0</v>
      </c>
      <c r="X27" s="11"/>
      <c r="Y27" s="185"/>
      <c r="Z27" s="29">
        <f t="shared" si="5"/>
        <v>0</v>
      </c>
      <c r="AA27" s="11"/>
      <c r="AB27" s="185"/>
      <c r="AC27" s="29">
        <f t="shared" si="6"/>
        <v>0</v>
      </c>
      <c r="AD27" s="11"/>
    </row>
    <row r="28" spans="1:30" x14ac:dyDescent="0.25">
      <c r="A28" s="5"/>
      <c r="B28" s="13">
        <v>8</v>
      </c>
      <c r="C28" s="62" t="s">
        <v>41</v>
      </c>
      <c r="D28" s="61">
        <v>225001</v>
      </c>
      <c r="E28" s="48" t="s">
        <v>36</v>
      </c>
      <c r="F28" s="49">
        <v>250000</v>
      </c>
      <c r="G28" s="50" t="s">
        <v>37</v>
      </c>
      <c r="H28" s="32" t="s">
        <v>63</v>
      </c>
      <c r="I28" s="14">
        <v>12</v>
      </c>
      <c r="J28" s="11"/>
      <c r="K28" s="185"/>
      <c r="L28" s="29">
        <f t="shared" si="0"/>
        <v>0</v>
      </c>
      <c r="M28" s="11"/>
      <c r="N28" s="185"/>
      <c r="O28" s="29">
        <f t="shared" si="1"/>
        <v>0</v>
      </c>
      <c r="P28" s="11"/>
      <c r="Q28" s="35"/>
      <c r="R28" s="29">
        <f t="shared" si="2"/>
        <v>0</v>
      </c>
      <c r="S28" s="185"/>
      <c r="T28" s="29">
        <f t="shared" si="3"/>
        <v>0</v>
      </c>
      <c r="U28" s="11"/>
      <c r="V28" s="185"/>
      <c r="W28" s="29">
        <f t="shared" si="4"/>
        <v>0</v>
      </c>
      <c r="X28" s="11"/>
      <c r="Y28" s="185"/>
      <c r="Z28" s="29">
        <f t="shared" si="5"/>
        <v>0</v>
      </c>
      <c r="AA28" s="11"/>
      <c r="AB28" s="185"/>
      <c r="AC28" s="29">
        <f t="shared" si="6"/>
        <v>0</v>
      </c>
      <c r="AD28" s="11"/>
    </row>
    <row r="29" spans="1:30" s="79" customFormat="1" x14ac:dyDescent="0.25">
      <c r="A29" s="23"/>
      <c r="B29" s="77">
        <v>9</v>
      </c>
      <c r="C29" s="203" t="s">
        <v>62</v>
      </c>
      <c r="D29" s="204"/>
      <c r="E29" s="204"/>
      <c r="F29" s="204"/>
      <c r="G29" s="205"/>
      <c r="H29" s="32" t="s">
        <v>63</v>
      </c>
      <c r="I29" s="75">
        <v>12</v>
      </c>
      <c r="J29" s="76"/>
      <c r="K29" s="185"/>
      <c r="L29" s="78">
        <f t="shared" si="0"/>
        <v>0</v>
      </c>
      <c r="M29" s="76"/>
      <c r="N29" s="185"/>
      <c r="O29" s="78">
        <f t="shared" si="1"/>
        <v>0</v>
      </c>
      <c r="P29" s="76"/>
      <c r="Q29" s="27"/>
      <c r="R29" s="78">
        <f t="shared" si="2"/>
        <v>0</v>
      </c>
      <c r="S29" s="185"/>
      <c r="T29" s="78">
        <f t="shared" si="3"/>
        <v>0</v>
      </c>
      <c r="U29" s="76"/>
      <c r="V29" s="185"/>
      <c r="W29" s="78">
        <f t="shared" si="4"/>
        <v>0</v>
      </c>
      <c r="X29" s="76"/>
      <c r="Y29" s="185"/>
      <c r="Z29" s="78">
        <f t="shared" si="5"/>
        <v>0</v>
      </c>
      <c r="AA29" s="76"/>
      <c r="AB29" s="185"/>
      <c r="AC29" s="78">
        <f t="shared" si="6"/>
        <v>0</v>
      </c>
      <c r="AD29" s="76"/>
    </row>
    <row r="30" spans="1:30" x14ac:dyDescent="0.25">
      <c r="A30" s="30"/>
      <c r="B30" s="19"/>
      <c r="C30" s="200" t="s">
        <v>12</v>
      </c>
      <c r="D30" s="201"/>
      <c r="E30" s="201"/>
      <c r="F30" s="201"/>
      <c r="G30" s="201"/>
      <c r="H30" s="201"/>
      <c r="I30" s="201"/>
      <c r="J30" s="201"/>
      <c r="K30" s="202"/>
      <c r="L30" s="22">
        <f>SUM(L21:L29)</f>
        <v>0</v>
      </c>
      <c r="M30" s="37"/>
      <c r="N30" s="39"/>
      <c r="O30" s="22">
        <f>SUM(O21:O29)</f>
        <v>0</v>
      </c>
      <c r="P30" s="37"/>
      <c r="Q30" s="39"/>
      <c r="R30" s="22">
        <f>SUM(R21:R29)</f>
        <v>0</v>
      </c>
      <c r="S30" s="39"/>
      <c r="T30" s="22">
        <f>SUM(T21:T29)</f>
        <v>0</v>
      </c>
      <c r="U30" s="37"/>
      <c r="V30" s="39"/>
      <c r="W30" s="22">
        <f>SUM(W21:W29)</f>
        <v>0</v>
      </c>
      <c r="X30" s="37"/>
      <c r="Y30" s="39"/>
      <c r="Z30" s="22">
        <f>SUM(Z21:Z29)</f>
        <v>0</v>
      </c>
      <c r="AA30" s="37"/>
      <c r="AB30" s="39"/>
      <c r="AC30" s="22">
        <f>SUM(AC21:AC29)</f>
        <v>0</v>
      </c>
      <c r="AD30" s="37"/>
    </row>
    <row r="31" spans="1:30" s="87" customFormat="1" x14ac:dyDescent="0.25">
      <c r="A31" s="82"/>
      <c r="B31" s="83" t="s">
        <v>25</v>
      </c>
      <c r="C31" s="206" t="s">
        <v>64</v>
      </c>
      <c r="D31" s="207"/>
      <c r="E31" s="207"/>
      <c r="F31" s="207"/>
      <c r="G31" s="207"/>
      <c r="H31" s="207"/>
      <c r="I31" s="208"/>
      <c r="J31" s="88"/>
      <c r="K31" s="89"/>
      <c r="L31" s="90"/>
      <c r="M31" s="88"/>
      <c r="N31" s="89"/>
      <c r="O31" s="90"/>
      <c r="P31" s="88"/>
      <c r="Q31" s="89"/>
      <c r="R31" s="90"/>
      <c r="S31" s="89"/>
      <c r="T31" s="90"/>
      <c r="U31" s="88"/>
      <c r="V31" s="89"/>
      <c r="W31" s="90"/>
      <c r="X31" s="88"/>
      <c r="Y31" s="89"/>
      <c r="Z31" s="90"/>
      <c r="AA31" s="88"/>
      <c r="AB31" s="89"/>
      <c r="AC31" s="90"/>
      <c r="AD31" s="88"/>
    </row>
    <row r="32" spans="1:30" s="87" customFormat="1" ht="30" x14ac:dyDescent="0.25">
      <c r="A32" s="82"/>
      <c r="B32" s="83">
        <v>1</v>
      </c>
      <c r="C32" s="225" t="s">
        <v>96</v>
      </c>
      <c r="D32" s="226"/>
      <c r="E32" s="226"/>
      <c r="F32" s="226"/>
      <c r="G32" s="227"/>
      <c r="H32" s="80" t="s">
        <v>69</v>
      </c>
      <c r="I32" s="91">
        <v>300000</v>
      </c>
      <c r="J32" s="84"/>
      <c r="K32" s="185"/>
      <c r="L32" s="86">
        <f t="shared" ref="L32" si="7">+K32*I32</f>
        <v>0</v>
      </c>
      <c r="M32" s="84"/>
      <c r="N32" s="185"/>
      <c r="O32" s="86">
        <f t="shared" ref="O32" si="8">+N32*$I32</f>
        <v>0</v>
      </c>
      <c r="P32" s="84"/>
      <c r="Q32" s="85"/>
      <c r="R32" s="86">
        <f t="shared" ref="R32" si="9">+Q32*$I32</f>
        <v>0</v>
      </c>
      <c r="S32" s="185"/>
      <c r="T32" s="86">
        <f t="shared" ref="T32" si="10">+S32*$I32</f>
        <v>0</v>
      </c>
      <c r="U32" s="84"/>
      <c r="V32" s="185"/>
      <c r="W32" s="86">
        <f t="shared" ref="W32" si="11">+V32*$I32</f>
        <v>0</v>
      </c>
      <c r="X32" s="84"/>
      <c r="Y32" s="185"/>
      <c r="Z32" s="86">
        <f t="shared" ref="Z32" si="12">+Y32*$I32</f>
        <v>0</v>
      </c>
      <c r="AA32" s="84"/>
      <c r="AB32" s="185"/>
      <c r="AC32" s="86">
        <f t="shared" ref="AC32" si="13">+AB32*$I32</f>
        <v>0</v>
      </c>
      <c r="AD32" s="84"/>
    </row>
    <row r="33" spans="1:30" x14ac:dyDescent="0.25">
      <c r="A33" s="30"/>
      <c r="B33" s="19"/>
      <c r="C33" s="200" t="s">
        <v>12</v>
      </c>
      <c r="D33" s="201"/>
      <c r="E33" s="201"/>
      <c r="F33" s="201"/>
      <c r="G33" s="201"/>
      <c r="H33" s="201"/>
      <c r="I33" s="201"/>
      <c r="J33" s="201"/>
      <c r="K33" s="202"/>
      <c r="L33" s="22">
        <f>SUM(L32:L32)</f>
        <v>0</v>
      </c>
      <c r="M33" s="37"/>
      <c r="N33" s="39"/>
      <c r="O33" s="22">
        <f>SUM(O32:O32)</f>
        <v>0</v>
      </c>
      <c r="P33" s="37"/>
      <c r="Q33" s="39"/>
      <c r="R33" s="22">
        <f>SUM(R32:R32)</f>
        <v>0</v>
      </c>
      <c r="S33" s="39"/>
      <c r="T33" s="22">
        <f>SUM(T32:T32)</f>
        <v>0</v>
      </c>
      <c r="U33" s="37"/>
      <c r="V33" s="39"/>
      <c r="W33" s="22">
        <f>SUM(W32:W32)</f>
        <v>0</v>
      </c>
      <c r="X33" s="37"/>
      <c r="Y33" s="39"/>
      <c r="Z33" s="22">
        <f>SUM(Z32:Z32)</f>
        <v>0</v>
      </c>
      <c r="AA33" s="37"/>
      <c r="AB33" s="39"/>
      <c r="AC33" s="22">
        <f>SUM(AC32:AC32)</f>
        <v>0</v>
      </c>
      <c r="AD33" s="37"/>
    </row>
    <row r="34" spans="1:30" x14ac:dyDescent="0.25">
      <c r="A34" s="5"/>
      <c r="B34" s="13" t="s">
        <v>26</v>
      </c>
      <c r="C34" s="220" t="s">
        <v>27</v>
      </c>
      <c r="D34" s="221"/>
      <c r="E34" s="221"/>
      <c r="F34" s="221"/>
      <c r="G34" s="221"/>
      <c r="H34" s="221"/>
      <c r="I34" s="222"/>
      <c r="J34" s="37"/>
      <c r="K34" s="223"/>
      <c r="L34" s="224"/>
      <c r="M34" s="37"/>
      <c r="N34" s="223"/>
      <c r="O34" s="224"/>
      <c r="P34" s="37"/>
      <c r="Q34" s="223"/>
      <c r="R34" s="224"/>
      <c r="S34" s="223"/>
      <c r="T34" s="224"/>
      <c r="U34" s="37"/>
      <c r="V34" s="223"/>
      <c r="W34" s="224"/>
      <c r="X34" s="37"/>
      <c r="Y34" s="223"/>
      <c r="Z34" s="224"/>
      <c r="AA34" s="37"/>
      <c r="AB34" s="223"/>
      <c r="AC34" s="224"/>
      <c r="AD34" s="37"/>
    </row>
    <row r="35" spans="1:30" x14ac:dyDescent="0.25">
      <c r="A35" s="5"/>
      <c r="B35" s="13">
        <v>1</v>
      </c>
      <c r="C35" s="209" t="s">
        <v>99</v>
      </c>
      <c r="D35" s="210"/>
      <c r="E35" s="210"/>
      <c r="F35" s="210"/>
      <c r="G35" s="211"/>
      <c r="H35" s="36" t="s">
        <v>28</v>
      </c>
      <c r="I35" s="92">
        <v>2400000</v>
      </c>
      <c r="J35" s="37"/>
      <c r="K35" s="185"/>
      <c r="L35" s="29">
        <f>+K35*I35</f>
        <v>0</v>
      </c>
      <c r="M35" s="37"/>
      <c r="N35" s="185"/>
      <c r="O35" s="29">
        <f>+N35*$I35</f>
        <v>0</v>
      </c>
      <c r="P35" s="37"/>
      <c r="Q35" s="35"/>
      <c r="R35" s="29">
        <f>+Q35*$I35</f>
        <v>0</v>
      </c>
      <c r="S35" s="185"/>
      <c r="T35" s="29">
        <f>+S35*$I35</f>
        <v>0</v>
      </c>
      <c r="U35" s="37"/>
      <c r="V35" s="185"/>
      <c r="W35" s="29">
        <f>+V35*$I35</f>
        <v>0</v>
      </c>
      <c r="X35" s="37"/>
      <c r="Y35" s="185"/>
      <c r="Z35" s="29">
        <f>+Y35*$I35</f>
        <v>0</v>
      </c>
      <c r="AA35" s="37"/>
      <c r="AB35" s="185"/>
      <c r="AC35" s="29">
        <f>+AB35*$I35</f>
        <v>0</v>
      </c>
      <c r="AD35" s="37"/>
    </row>
    <row r="36" spans="1:30" x14ac:dyDescent="0.25">
      <c r="A36" s="5"/>
      <c r="B36" s="13">
        <v>2</v>
      </c>
      <c r="C36" s="209" t="s">
        <v>98</v>
      </c>
      <c r="D36" s="210"/>
      <c r="E36" s="210"/>
      <c r="F36" s="210"/>
      <c r="G36" s="211"/>
      <c r="H36" s="36" t="s">
        <v>29</v>
      </c>
      <c r="I36" s="93">
        <v>100000</v>
      </c>
      <c r="J36" s="40"/>
      <c r="K36" s="185"/>
      <c r="L36" s="42">
        <f>+K36*I36</f>
        <v>0</v>
      </c>
      <c r="M36" s="40"/>
      <c r="N36" s="185"/>
      <c r="O36" s="29">
        <f>+N36*$I36</f>
        <v>0</v>
      </c>
      <c r="P36" s="40"/>
      <c r="Q36" s="41"/>
      <c r="R36" s="29">
        <f>+Q36*$I36</f>
        <v>0</v>
      </c>
      <c r="S36" s="185"/>
      <c r="T36" s="29">
        <f>+S36*$I36</f>
        <v>0</v>
      </c>
      <c r="U36" s="40"/>
      <c r="V36" s="185"/>
      <c r="W36" s="29">
        <f>+V36*$I36</f>
        <v>0</v>
      </c>
      <c r="X36" s="40"/>
      <c r="Y36" s="185"/>
      <c r="Z36" s="29">
        <f>+Y36*$I36</f>
        <v>0</v>
      </c>
      <c r="AA36" s="40"/>
      <c r="AB36" s="185"/>
      <c r="AC36" s="29">
        <f>+AB36*$I36</f>
        <v>0</v>
      </c>
      <c r="AD36" s="40"/>
    </row>
    <row r="37" spans="1:30" x14ac:dyDescent="0.25">
      <c r="A37" s="20"/>
      <c r="B37" s="38"/>
      <c r="C37" s="200" t="s">
        <v>12</v>
      </c>
      <c r="D37" s="201"/>
      <c r="E37" s="201"/>
      <c r="F37" s="201"/>
      <c r="G37" s="201"/>
      <c r="H37" s="201"/>
      <c r="I37" s="201"/>
      <c r="J37" s="201"/>
      <c r="K37" s="202"/>
      <c r="L37" s="22">
        <f>SUM(L35:L36)</f>
        <v>0</v>
      </c>
      <c r="M37" s="43"/>
      <c r="N37" s="20"/>
      <c r="O37" s="22">
        <f>SUM(O35:O36)</f>
        <v>0</v>
      </c>
      <c r="P37" s="43"/>
      <c r="Q37" s="20"/>
      <c r="R37" s="22">
        <f>SUM(R35:R36)</f>
        <v>0</v>
      </c>
      <c r="S37" s="20"/>
      <c r="T37" s="22">
        <f>SUM(T35:T36)</f>
        <v>0</v>
      </c>
      <c r="U37" s="43"/>
      <c r="V37" s="20"/>
      <c r="W37" s="22">
        <f>SUM(W35:W36)</f>
        <v>0</v>
      </c>
      <c r="X37" s="43"/>
      <c r="Y37" s="20"/>
      <c r="Z37" s="22">
        <f>SUM(Z35:Z36)</f>
        <v>0</v>
      </c>
      <c r="AA37" s="43"/>
      <c r="AB37" s="20"/>
      <c r="AC37" s="22">
        <f>SUM(AC35:AC36)</f>
        <v>0</v>
      </c>
      <c r="AD37" s="43"/>
    </row>
    <row r="38" spans="1:30" s="71" customFormat="1" x14ac:dyDescent="0.25">
      <c r="A38" s="191" t="s">
        <v>91</v>
      </c>
      <c r="B38" s="192"/>
      <c r="C38" s="192"/>
      <c r="D38" s="192"/>
      <c r="E38" s="192"/>
      <c r="F38" s="192"/>
      <c r="G38" s="192"/>
      <c r="H38" s="192"/>
      <c r="I38" s="193"/>
      <c r="J38" s="69"/>
      <c r="K38" s="68"/>
      <c r="L38" s="70">
        <f>+L9+L12+L18+L30+L33+L37</f>
        <v>0</v>
      </c>
      <c r="M38" s="69"/>
      <c r="N38" s="68"/>
      <c r="O38" s="70">
        <f>+O9+O12+O18+O30+O33+O37</f>
        <v>0</v>
      </c>
      <c r="P38" s="69"/>
      <c r="Q38" s="68"/>
      <c r="R38" s="70" t="e">
        <f>+R9+R12+R18+R30+R33+R37</f>
        <v>#REF!</v>
      </c>
      <c r="S38" s="68"/>
      <c r="T38" s="70">
        <f>+T9+T12+T18+T30+T33+T37</f>
        <v>0</v>
      </c>
      <c r="U38" s="69"/>
      <c r="V38" s="68"/>
      <c r="W38" s="70">
        <f>+W9+W12+W18+W30+W33+W37</f>
        <v>0</v>
      </c>
      <c r="X38" s="69"/>
      <c r="Y38" s="68"/>
      <c r="Z38" s="70">
        <f>+Z9+Z12+Z18+Z30+Z33+Z37</f>
        <v>0</v>
      </c>
      <c r="AA38" s="69"/>
      <c r="AB38" s="68"/>
      <c r="AC38" s="70">
        <f>+AC9+AC12+AC18+AC30+AC33+AC37</f>
        <v>0</v>
      </c>
      <c r="AD38" s="69"/>
    </row>
    <row r="39" spans="1:30" s="112" customFormat="1" ht="15.75" thickBot="1" x14ac:dyDescent="0.3">
      <c r="A39" s="108"/>
      <c r="B39" s="108"/>
      <c r="C39" s="108"/>
      <c r="D39" s="108"/>
      <c r="E39" s="108"/>
      <c r="F39" s="108"/>
      <c r="G39" s="108"/>
      <c r="H39" s="108"/>
      <c r="I39" s="108"/>
      <c r="J39" s="109"/>
      <c r="K39" s="110"/>
      <c r="L39" s="111"/>
      <c r="M39" s="109"/>
      <c r="N39" s="110"/>
      <c r="O39" s="111"/>
      <c r="P39" s="109"/>
      <c r="Q39" s="110"/>
      <c r="R39" s="111"/>
      <c r="S39" s="110"/>
      <c r="T39" s="111"/>
      <c r="U39" s="109"/>
      <c r="V39" s="110"/>
      <c r="W39" s="111"/>
      <c r="X39" s="109"/>
      <c r="Y39" s="110"/>
      <c r="Z39" s="111"/>
      <c r="AA39" s="109"/>
      <c r="AB39" s="110"/>
      <c r="AC39" s="111"/>
      <c r="AD39" s="109"/>
    </row>
    <row r="40" spans="1:30" s="112" customFormat="1" ht="18.75" thickBot="1" x14ac:dyDescent="0.3">
      <c r="A40" s="240" t="s">
        <v>79</v>
      </c>
      <c r="B40" s="241"/>
      <c r="C40" s="242"/>
      <c r="D40" s="243">
        <f>+L38+O38+T38+W38+Z38+AC38</f>
        <v>0</v>
      </c>
      <c r="E40" s="243"/>
      <c r="F40" s="244"/>
      <c r="G40" s="108"/>
      <c r="H40" s="108"/>
      <c r="I40" s="108"/>
      <c r="J40" s="109"/>
      <c r="K40" s="110"/>
      <c r="L40" s="111"/>
      <c r="M40" s="109"/>
      <c r="N40" s="110"/>
      <c r="O40" s="111"/>
      <c r="P40" s="109"/>
      <c r="Q40" s="110"/>
      <c r="R40" s="111"/>
      <c r="S40" s="110"/>
      <c r="T40" s="111"/>
      <c r="U40" s="109"/>
      <c r="V40" s="110"/>
      <c r="W40" s="111"/>
      <c r="X40" s="109"/>
      <c r="Y40" s="110"/>
      <c r="Z40" s="111"/>
      <c r="AA40" s="109"/>
      <c r="AB40" s="110"/>
      <c r="AC40" s="111"/>
      <c r="AD40" s="109"/>
    </row>
    <row r="41" spans="1:30" x14ac:dyDescent="0.25">
      <c r="A41">
        <v>1</v>
      </c>
      <c r="B41" t="s">
        <v>66</v>
      </c>
      <c r="F41" s="66"/>
    </row>
    <row r="42" spans="1:30" x14ac:dyDescent="0.25">
      <c r="A42">
        <v>2</v>
      </c>
      <c r="B42" t="s">
        <v>68</v>
      </c>
      <c r="F42" s="66"/>
    </row>
    <row r="43" spans="1:30" s="81" customFormat="1" x14ac:dyDescent="0.25">
      <c r="A43">
        <v>3</v>
      </c>
      <c r="B43" s="81" t="s">
        <v>60</v>
      </c>
      <c r="D43" s="45"/>
      <c r="E43" s="45"/>
      <c r="F43" s="45"/>
      <c r="G43" s="87"/>
    </row>
  </sheetData>
  <sheetProtection password="C582" sheet="1" objects="1" scenarios="1" formatColumns="0"/>
  <mergeCells count="68">
    <mergeCell ref="A38:I38"/>
    <mergeCell ref="A40:C40"/>
    <mergeCell ref="D40:F40"/>
    <mergeCell ref="Y34:Z34"/>
    <mergeCell ref="AB34:AC34"/>
    <mergeCell ref="C35:G35"/>
    <mergeCell ref="C36:G36"/>
    <mergeCell ref="C37:K37"/>
    <mergeCell ref="C34:I34"/>
    <mergeCell ref="K34:L34"/>
    <mergeCell ref="N34:O34"/>
    <mergeCell ref="Q34:R34"/>
    <mergeCell ref="S34:T34"/>
    <mergeCell ref="V34:W34"/>
    <mergeCell ref="C33:K33"/>
    <mergeCell ref="Q19:R19"/>
    <mergeCell ref="S19:T19"/>
    <mergeCell ref="V19:W19"/>
    <mergeCell ref="Y19:Z19"/>
    <mergeCell ref="C20:I20"/>
    <mergeCell ref="C29:G29"/>
    <mergeCell ref="C30:K30"/>
    <mergeCell ref="C31:I31"/>
    <mergeCell ref="C32:G32"/>
    <mergeCell ref="AB19:AC19"/>
    <mergeCell ref="C16:G16"/>
    <mergeCell ref="C17:G17"/>
    <mergeCell ref="C18:K18"/>
    <mergeCell ref="B19:I19"/>
    <mergeCell ref="K19:L19"/>
    <mergeCell ref="N19:O19"/>
    <mergeCell ref="V13:W13"/>
    <mergeCell ref="Y13:Z13"/>
    <mergeCell ref="AB13:AC13"/>
    <mergeCell ref="C14:G14"/>
    <mergeCell ref="C15:G15"/>
    <mergeCell ref="S13:T13"/>
    <mergeCell ref="C12:K12"/>
    <mergeCell ref="B13:I13"/>
    <mergeCell ref="K13:L13"/>
    <mergeCell ref="N13:O13"/>
    <mergeCell ref="Q13:R13"/>
    <mergeCell ref="S10:T10"/>
    <mergeCell ref="V10:W10"/>
    <mergeCell ref="Y10:Z10"/>
    <mergeCell ref="AB10:AC10"/>
    <mergeCell ref="C11:G11"/>
    <mergeCell ref="C7:G7"/>
    <mergeCell ref="B10:I10"/>
    <mergeCell ref="N10:O10"/>
    <mergeCell ref="Q10:R10"/>
    <mergeCell ref="B5:G5"/>
    <mergeCell ref="N6:O6"/>
    <mergeCell ref="Q6:R6"/>
    <mergeCell ref="S6:T6"/>
    <mergeCell ref="V6:W6"/>
    <mergeCell ref="Y6:Z6"/>
    <mergeCell ref="AB6:AC6"/>
    <mergeCell ref="A1:AD1"/>
    <mergeCell ref="A2:AD2"/>
    <mergeCell ref="A3:AD3"/>
    <mergeCell ref="K4:L4"/>
    <mergeCell ref="N4:O4"/>
    <mergeCell ref="Q4:R4"/>
    <mergeCell ref="S4:T4"/>
    <mergeCell ref="V4:W4"/>
    <mergeCell ref="Y4:Z4"/>
    <mergeCell ref="AB4:AC4"/>
  </mergeCells>
  <pageMargins left="0.7" right="0.7" top="0.75" bottom="0.75" header="0.3" footer="0.3"/>
  <pageSetup paperSize="5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8"/>
  <sheetViews>
    <sheetView zoomScale="80" zoomScaleNormal="8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M14" sqref="M14"/>
    </sheetView>
  </sheetViews>
  <sheetFormatPr defaultRowHeight="15" x14ac:dyDescent="0.25"/>
  <cols>
    <col min="1" max="1" width="3.42578125" customWidth="1"/>
    <col min="2" max="2" width="4.85546875" customWidth="1"/>
    <col min="6" max="6" width="8.7109375" customWidth="1"/>
    <col min="7" max="7" width="7.28515625" customWidth="1"/>
    <col min="8" max="8" width="12.42578125" bestFit="1" customWidth="1"/>
    <col min="9" max="9" width="8" customWidth="1"/>
    <col min="10" max="10" width="10" style="158" customWidth="1"/>
    <col min="11" max="11" width="2.85546875" style="158" customWidth="1"/>
    <col min="12" max="12" width="10.42578125" style="158" bestFit="1" customWidth="1"/>
    <col min="13" max="13" width="12.7109375" style="158" bestFit="1" customWidth="1"/>
    <col min="14" max="14" width="2.28515625" style="158" customWidth="1"/>
    <col min="15" max="15" width="10.85546875" style="158" customWidth="1"/>
    <col min="16" max="16" width="12.7109375" style="158" bestFit="1" customWidth="1"/>
    <col min="17" max="17" width="2.85546875" style="158" customWidth="1"/>
    <col min="18" max="18" width="10.42578125" style="158" bestFit="1" customWidth="1"/>
    <col min="19" max="19" width="12.7109375" style="158" bestFit="1" customWidth="1"/>
    <col min="20" max="20" width="2.28515625" style="158" customWidth="1"/>
    <col min="21" max="21" width="10.42578125" style="158" bestFit="1" customWidth="1"/>
    <col min="22" max="22" width="12.7109375" style="158" bestFit="1" customWidth="1"/>
    <col min="23" max="23" width="2.85546875" style="158" customWidth="1"/>
    <col min="24" max="24" width="10.5703125" style="158" customWidth="1"/>
    <col min="25" max="25" width="12.7109375" style="158" bestFit="1" customWidth="1"/>
    <col min="26" max="26" width="2.28515625" style="158" customWidth="1"/>
    <col min="27" max="27" width="10.85546875" style="158" customWidth="1"/>
    <col min="28" max="28" width="12.7109375" style="158" bestFit="1" customWidth="1"/>
    <col min="29" max="29" width="2.28515625" style="158" customWidth="1"/>
    <col min="30" max="30" width="10.85546875" style="158" customWidth="1"/>
    <col min="31" max="31" width="12.7109375" style="158" bestFit="1" customWidth="1"/>
    <col min="32" max="44" width="9.140625" style="158"/>
  </cols>
  <sheetData>
    <row r="1" spans="1:44" ht="15.75" x14ac:dyDescent="0.25">
      <c r="A1" s="237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181"/>
      <c r="Y1" s="181"/>
      <c r="Z1" s="181"/>
      <c r="AA1" s="181"/>
      <c r="AB1" s="181"/>
      <c r="AC1" s="181"/>
      <c r="AD1" s="181"/>
      <c r="AE1" s="181"/>
    </row>
    <row r="2" spans="1:44" ht="15.75" x14ac:dyDescent="0.25">
      <c r="A2" s="245" t="s">
        <v>102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181"/>
      <c r="Y2" s="181"/>
      <c r="Z2" s="181"/>
      <c r="AA2" s="181"/>
      <c r="AB2" s="181"/>
      <c r="AC2" s="181"/>
      <c r="AD2" s="181"/>
      <c r="AE2" s="181"/>
    </row>
    <row r="3" spans="1:44" ht="15.75" x14ac:dyDescent="0.25">
      <c r="A3" s="247" t="s">
        <v>80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182"/>
      <c r="Y3" s="182"/>
      <c r="Z3" s="182"/>
      <c r="AA3" s="182"/>
      <c r="AB3" s="182"/>
      <c r="AC3" s="182"/>
      <c r="AD3" s="182"/>
      <c r="AE3" s="182"/>
    </row>
    <row r="4" spans="1:44" x14ac:dyDescent="0.25">
      <c r="A4" s="95"/>
      <c r="B4" s="2"/>
      <c r="C4" s="2"/>
      <c r="D4" s="44"/>
      <c r="E4" s="44"/>
      <c r="F4" s="46"/>
      <c r="G4" s="3"/>
      <c r="H4" s="3"/>
      <c r="I4" s="3"/>
      <c r="J4" s="159"/>
      <c r="K4" s="160"/>
      <c r="L4" s="248" t="s">
        <v>1</v>
      </c>
      <c r="M4" s="248"/>
      <c r="N4" s="160"/>
      <c r="O4" s="248" t="s">
        <v>2</v>
      </c>
      <c r="P4" s="249"/>
      <c r="Q4" s="160"/>
      <c r="R4" s="248" t="s">
        <v>45</v>
      </c>
      <c r="S4" s="248"/>
      <c r="T4" s="160"/>
      <c r="U4" s="248" t="s">
        <v>49</v>
      </c>
      <c r="V4" s="249"/>
      <c r="W4" s="160"/>
      <c r="X4" s="248" t="s">
        <v>50</v>
      </c>
      <c r="Y4" s="248"/>
      <c r="Z4" s="160"/>
      <c r="AA4" s="248" t="s">
        <v>51</v>
      </c>
      <c r="AB4" s="249"/>
      <c r="AC4" s="160"/>
      <c r="AD4" s="248" t="s">
        <v>52</v>
      </c>
      <c r="AE4" s="249"/>
    </row>
    <row r="5" spans="1:44" ht="27" customHeight="1" x14ac:dyDescent="0.25">
      <c r="A5" s="96" t="s">
        <v>3</v>
      </c>
      <c r="B5" s="194" t="s">
        <v>44</v>
      </c>
      <c r="C5" s="195"/>
      <c r="D5" s="195"/>
      <c r="E5" s="195"/>
      <c r="F5" s="196"/>
      <c r="G5" s="6" t="s">
        <v>109</v>
      </c>
      <c r="H5" s="6" t="s">
        <v>56</v>
      </c>
      <c r="I5" s="252" t="s">
        <v>46</v>
      </c>
      <c r="J5" s="253"/>
      <c r="K5" s="7"/>
      <c r="L5" s="8" t="s">
        <v>5</v>
      </c>
      <c r="M5" s="9" t="s">
        <v>6</v>
      </c>
      <c r="N5" s="7"/>
      <c r="O5" s="8" t="s">
        <v>5</v>
      </c>
      <c r="P5" s="9" t="s">
        <v>6</v>
      </c>
      <c r="Q5" s="120"/>
      <c r="R5" s="8" t="s">
        <v>5</v>
      </c>
      <c r="S5" s="9" t="s">
        <v>6</v>
      </c>
      <c r="T5" s="7"/>
      <c r="U5" s="8" t="s">
        <v>5</v>
      </c>
      <c r="V5" s="9" t="s">
        <v>6</v>
      </c>
      <c r="W5" s="120"/>
      <c r="X5" s="8" t="s">
        <v>5</v>
      </c>
      <c r="Y5" s="9" t="s">
        <v>6</v>
      </c>
      <c r="Z5" s="7"/>
      <c r="AA5" s="8" t="s">
        <v>5</v>
      </c>
      <c r="AB5" s="9" t="s">
        <v>6</v>
      </c>
      <c r="AC5" s="120"/>
      <c r="AD5" s="8" t="s">
        <v>5</v>
      </c>
      <c r="AE5" s="9" t="s">
        <v>6</v>
      </c>
    </row>
    <row r="6" spans="1:44" x14ac:dyDescent="0.25">
      <c r="A6" s="98" t="s">
        <v>30</v>
      </c>
      <c r="B6" s="212" t="s">
        <v>100</v>
      </c>
      <c r="C6" s="213"/>
      <c r="D6" s="213"/>
      <c r="E6" s="213"/>
      <c r="F6" s="213"/>
      <c r="G6" s="213"/>
      <c r="H6" s="213"/>
      <c r="I6" s="213"/>
      <c r="J6" s="214"/>
      <c r="K6" s="161"/>
      <c r="L6" s="250"/>
      <c r="M6" s="251"/>
      <c r="N6" s="161"/>
      <c r="O6" s="250"/>
      <c r="P6" s="251"/>
      <c r="Q6" s="179"/>
      <c r="R6" s="250"/>
      <c r="S6" s="251"/>
      <c r="T6" s="161"/>
      <c r="U6" s="250"/>
      <c r="V6" s="251"/>
      <c r="W6" s="179"/>
      <c r="X6" s="250"/>
      <c r="Y6" s="251"/>
      <c r="Z6" s="161"/>
      <c r="AA6" s="250"/>
      <c r="AB6" s="251"/>
      <c r="AC6" s="179"/>
      <c r="AD6" s="250"/>
      <c r="AE6" s="251"/>
    </row>
    <row r="7" spans="1:44" s="81" customFormat="1" ht="27.75" customHeight="1" x14ac:dyDescent="0.25">
      <c r="A7" s="99"/>
      <c r="B7" s="180">
        <v>1</v>
      </c>
      <c r="C7" s="225" t="s">
        <v>47</v>
      </c>
      <c r="D7" s="226"/>
      <c r="E7" s="226"/>
      <c r="F7" s="227"/>
      <c r="G7" s="94">
        <v>1</v>
      </c>
      <c r="H7" s="65" t="s">
        <v>57</v>
      </c>
      <c r="I7" s="170">
        <v>12</v>
      </c>
      <c r="J7" s="172" t="s">
        <v>107</v>
      </c>
      <c r="K7" s="162"/>
      <c r="L7" s="187"/>
      <c r="M7" s="163">
        <f>$G7*$I7*L7</f>
        <v>0</v>
      </c>
      <c r="N7" s="162"/>
      <c r="O7" s="187"/>
      <c r="P7" s="163">
        <f>$G7*$I7*O7</f>
        <v>0</v>
      </c>
      <c r="Q7" s="162"/>
      <c r="R7" s="187"/>
      <c r="S7" s="163">
        <f>$G7*$I7*R7</f>
        <v>0</v>
      </c>
      <c r="T7" s="162"/>
      <c r="U7" s="187"/>
      <c r="V7" s="163">
        <f>$G7*$I7*U7</f>
        <v>0</v>
      </c>
      <c r="W7" s="162"/>
      <c r="X7" s="187"/>
      <c r="Y7" s="163">
        <f>$G7*$I7*X7</f>
        <v>0</v>
      </c>
      <c r="Z7" s="162"/>
      <c r="AA7" s="187"/>
      <c r="AB7" s="163">
        <f>$G7*$I7*AA7</f>
        <v>0</v>
      </c>
      <c r="AC7" s="162"/>
      <c r="AD7" s="187"/>
      <c r="AE7" s="163">
        <f>$G7*$I7*AD7</f>
        <v>0</v>
      </c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</row>
    <row r="8" spans="1:44" s="81" customFormat="1" ht="28.5" customHeight="1" x14ac:dyDescent="0.25">
      <c r="A8" s="99"/>
      <c r="B8" s="180">
        <v>2</v>
      </c>
      <c r="C8" s="257" t="s">
        <v>110</v>
      </c>
      <c r="D8" s="258"/>
      <c r="E8" s="258"/>
      <c r="F8" s="258"/>
      <c r="G8" s="186"/>
      <c r="H8" s="80" t="s">
        <v>106</v>
      </c>
      <c r="I8" s="171">
        <v>2080</v>
      </c>
      <c r="J8" s="173" t="s">
        <v>58</v>
      </c>
      <c r="K8" s="165"/>
      <c r="L8" s="187"/>
      <c r="M8" s="163">
        <f t="shared" ref="M8:M9" si="0">$G8*$I8*L8</f>
        <v>0</v>
      </c>
      <c r="N8" s="162"/>
      <c r="O8" s="187"/>
      <c r="P8" s="163">
        <f t="shared" ref="P8:P9" si="1">$G8*$I8*O8</f>
        <v>0</v>
      </c>
      <c r="Q8" s="165"/>
      <c r="R8" s="187"/>
      <c r="S8" s="163">
        <f t="shared" ref="S8:S9" si="2">$G8*$I8*R8</f>
        <v>0</v>
      </c>
      <c r="T8" s="162"/>
      <c r="U8" s="187"/>
      <c r="V8" s="163">
        <f>$G8*$I8*U8</f>
        <v>0</v>
      </c>
      <c r="W8" s="165"/>
      <c r="X8" s="187"/>
      <c r="Y8" s="163">
        <f>$G8*$I8*X8</f>
        <v>0</v>
      </c>
      <c r="Z8" s="162"/>
      <c r="AA8" s="187"/>
      <c r="AB8" s="163">
        <f>$G8*$I8*AA8</f>
        <v>0</v>
      </c>
      <c r="AC8" s="162"/>
      <c r="AD8" s="187"/>
      <c r="AE8" s="163">
        <f>$G8*$I8*AD8</f>
        <v>0</v>
      </c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</row>
    <row r="9" spans="1:44" s="81" customFormat="1" ht="28.5" customHeight="1" x14ac:dyDescent="0.25">
      <c r="A9" s="99"/>
      <c r="B9" s="180">
        <v>3</v>
      </c>
      <c r="C9" s="257" t="s">
        <v>111</v>
      </c>
      <c r="D9" s="258"/>
      <c r="E9" s="258"/>
      <c r="F9" s="258"/>
      <c r="G9" s="186"/>
      <c r="H9" s="80" t="s">
        <v>106</v>
      </c>
      <c r="I9" s="171">
        <v>2080</v>
      </c>
      <c r="J9" s="173" t="s">
        <v>58</v>
      </c>
      <c r="K9" s="165"/>
      <c r="L9" s="187"/>
      <c r="M9" s="163">
        <f t="shared" si="0"/>
        <v>0</v>
      </c>
      <c r="N9" s="162"/>
      <c r="O9" s="187"/>
      <c r="P9" s="163">
        <f t="shared" si="1"/>
        <v>0</v>
      </c>
      <c r="Q9" s="165"/>
      <c r="R9" s="187"/>
      <c r="S9" s="163">
        <f t="shared" si="2"/>
        <v>0</v>
      </c>
      <c r="T9" s="162"/>
      <c r="U9" s="187"/>
      <c r="V9" s="163">
        <f t="shared" ref="V9" si="3">$G9*$I9*U9</f>
        <v>0</v>
      </c>
      <c r="W9" s="165"/>
      <c r="X9" s="187"/>
      <c r="Y9" s="163">
        <f t="shared" ref="Y9" si="4">$G9*$I9*X9</f>
        <v>0</v>
      </c>
      <c r="Z9" s="162"/>
      <c r="AA9" s="187"/>
      <c r="AB9" s="163">
        <f t="shared" ref="AB9" si="5">$G9*$I9*AA9</f>
        <v>0</v>
      </c>
      <c r="AC9" s="162"/>
      <c r="AD9" s="187"/>
      <c r="AE9" s="163">
        <f t="shared" ref="AE9" si="6">$G9*$I9*AD9</f>
        <v>0</v>
      </c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</row>
    <row r="10" spans="1:44" s="81" customFormat="1" ht="28.5" customHeight="1" x14ac:dyDescent="0.25">
      <c r="A10" s="99"/>
      <c r="B10" s="180">
        <v>4</v>
      </c>
      <c r="C10" s="257" t="s">
        <v>112</v>
      </c>
      <c r="D10" s="258"/>
      <c r="E10" s="258"/>
      <c r="F10" s="258"/>
      <c r="G10" s="186"/>
      <c r="H10" s="80" t="s">
        <v>106</v>
      </c>
      <c r="I10" s="171">
        <v>2080</v>
      </c>
      <c r="J10" s="173" t="s">
        <v>58</v>
      </c>
      <c r="K10" s="165"/>
      <c r="L10" s="187"/>
      <c r="M10" s="163">
        <f t="shared" ref="M10" si="7">$G10*$I10*L10</f>
        <v>0</v>
      </c>
      <c r="N10" s="162"/>
      <c r="O10" s="187"/>
      <c r="P10" s="163">
        <f t="shared" ref="P10" si="8">$G10*$I10*O10</f>
        <v>0</v>
      </c>
      <c r="Q10" s="165"/>
      <c r="R10" s="187"/>
      <c r="S10" s="163">
        <f t="shared" ref="S10" si="9">$G10*$I10*R10</f>
        <v>0</v>
      </c>
      <c r="T10" s="162"/>
      <c r="U10" s="187"/>
      <c r="V10" s="163">
        <f t="shared" ref="V10" si="10">$G10*$I10*U10</f>
        <v>0</v>
      </c>
      <c r="W10" s="165"/>
      <c r="X10" s="187"/>
      <c r="Y10" s="163">
        <f t="shared" ref="Y10" si="11">$G10*$I10*X10</f>
        <v>0</v>
      </c>
      <c r="Z10" s="162"/>
      <c r="AA10" s="187"/>
      <c r="AB10" s="163">
        <f t="shared" ref="AB10" si="12">$G10*$I10*AA10</f>
        <v>0</v>
      </c>
      <c r="AC10" s="162"/>
      <c r="AD10" s="187"/>
      <c r="AE10" s="163">
        <f t="shared" ref="AE10" si="13">$G10*$I10*AD10</f>
        <v>0</v>
      </c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</row>
    <row r="11" spans="1:44" s="71" customFormat="1" ht="28.5" customHeight="1" thickBot="1" x14ac:dyDescent="0.3">
      <c r="A11" s="254" t="s">
        <v>118</v>
      </c>
      <c r="B11" s="255"/>
      <c r="C11" s="255"/>
      <c r="D11" s="255"/>
      <c r="E11" s="255"/>
      <c r="F11" s="255"/>
      <c r="G11" s="255"/>
      <c r="H11" s="255"/>
      <c r="I11" s="255"/>
      <c r="J11" s="256"/>
      <c r="K11" s="166"/>
      <c r="L11" s="167"/>
      <c r="M11" s="168">
        <f>SUM(M7:M10)</f>
        <v>0</v>
      </c>
      <c r="N11" s="166"/>
      <c r="O11" s="167"/>
      <c r="P11" s="168">
        <f>SUM(P7:P10)</f>
        <v>0</v>
      </c>
      <c r="Q11" s="166"/>
      <c r="R11" s="167"/>
      <c r="S11" s="168">
        <f>SUM(S7:S10)</f>
        <v>0</v>
      </c>
      <c r="T11" s="166"/>
      <c r="U11" s="167"/>
      <c r="V11" s="168">
        <f>SUM(V7:V10)</f>
        <v>0</v>
      </c>
      <c r="W11" s="166"/>
      <c r="X11" s="167"/>
      <c r="Y11" s="168">
        <f>SUM(Y7:Y10)</f>
        <v>0</v>
      </c>
      <c r="Z11" s="166"/>
      <c r="AA11" s="167"/>
      <c r="AB11" s="168">
        <f>SUM(AB7:AB10)</f>
        <v>0</v>
      </c>
      <c r="AC11" s="166"/>
      <c r="AD11" s="167"/>
      <c r="AE11" s="168">
        <f>SUM(AE7:AE10)</f>
        <v>0</v>
      </c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</row>
    <row r="12" spans="1:44" s="150" customFormat="1" ht="15.75" thickBot="1" x14ac:dyDescent="0.3"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</row>
    <row r="13" spans="1:44" s="157" customFormat="1" ht="30.75" customHeight="1" thickBot="1" x14ac:dyDescent="0.3">
      <c r="A13" s="232" t="s">
        <v>72</v>
      </c>
      <c r="B13" s="233"/>
      <c r="C13" s="234"/>
      <c r="D13" s="235">
        <f>M11+P11+S11+V11+Y11+AB11+AE11</f>
        <v>0</v>
      </c>
      <c r="E13" s="235"/>
      <c r="F13" s="236"/>
      <c r="G13" s="146"/>
      <c r="H13" s="146"/>
      <c r="I13" s="146"/>
      <c r="J13" s="175"/>
      <c r="K13" s="176"/>
      <c r="L13" s="177"/>
      <c r="M13" s="175"/>
      <c r="N13" s="176"/>
      <c r="O13" s="177"/>
      <c r="P13" s="175"/>
      <c r="Q13" s="176"/>
      <c r="R13" s="177"/>
      <c r="S13" s="176"/>
      <c r="T13" s="177"/>
      <c r="U13" s="175"/>
      <c r="V13" s="176"/>
      <c r="W13" s="177"/>
      <c r="X13" s="175"/>
      <c r="Y13" s="176"/>
      <c r="Z13" s="177"/>
      <c r="AA13" s="175"/>
      <c r="AB13" s="176"/>
      <c r="AC13" s="177"/>
      <c r="AD13" s="175"/>
      <c r="AE13" s="176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</row>
    <row r="14" spans="1:44" s="150" customFormat="1" x14ac:dyDescent="0.25">
      <c r="A14" s="150">
        <v>1</v>
      </c>
      <c r="B14" s="150" t="s">
        <v>108</v>
      </c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</row>
    <row r="15" spans="1:44" s="150" customFormat="1" x14ac:dyDescent="0.25">
      <c r="A15" s="150">
        <v>2</v>
      </c>
      <c r="B15" s="150" t="s">
        <v>113</v>
      </c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</row>
    <row r="16" spans="1:44" s="150" customFormat="1" x14ac:dyDescent="0.25">
      <c r="A16" s="150">
        <v>3</v>
      </c>
      <c r="B16" s="150" t="s">
        <v>114</v>
      </c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</row>
    <row r="17" spans="1:44" s="150" customFormat="1" x14ac:dyDescent="0.25">
      <c r="A17" s="150">
        <v>4</v>
      </c>
      <c r="B17" s="150" t="s">
        <v>115</v>
      </c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</row>
    <row r="18" spans="1:44" s="150" customFormat="1" x14ac:dyDescent="0.25">
      <c r="A18" s="150" t="s">
        <v>117</v>
      </c>
      <c r="C18" s="150" t="s">
        <v>116</v>
      </c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</row>
  </sheetData>
  <sheetProtection password="C582" sheet="1" objects="1" scenarios="1" formatColumns="0"/>
  <mergeCells count="27">
    <mergeCell ref="B6:J6"/>
    <mergeCell ref="L6:M6"/>
    <mergeCell ref="O6:P6"/>
    <mergeCell ref="I5:J5"/>
    <mergeCell ref="A13:C13"/>
    <mergeCell ref="D13:F13"/>
    <mergeCell ref="A11:J11"/>
    <mergeCell ref="C8:F8"/>
    <mergeCell ref="C7:F7"/>
    <mergeCell ref="C9:F9"/>
    <mergeCell ref="C10:F10"/>
    <mergeCell ref="A1:W1"/>
    <mergeCell ref="A2:W2"/>
    <mergeCell ref="A3:W3"/>
    <mergeCell ref="AD4:AE4"/>
    <mergeCell ref="AD6:AE6"/>
    <mergeCell ref="R4:S4"/>
    <mergeCell ref="U4:V4"/>
    <mergeCell ref="R6:S6"/>
    <mergeCell ref="U6:V6"/>
    <mergeCell ref="X4:Y4"/>
    <mergeCell ref="AA4:AB4"/>
    <mergeCell ref="X6:Y6"/>
    <mergeCell ref="AA6:AB6"/>
    <mergeCell ref="L4:M4"/>
    <mergeCell ref="O4:P4"/>
    <mergeCell ref="B5:F5"/>
  </mergeCells>
  <printOptions horizontalCentered="1"/>
  <pageMargins left="0.7" right="0.7" top="0.75" bottom="0.75" header="0.3" footer="0.3"/>
  <pageSetup paperSize="5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8"/>
  <sheetViews>
    <sheetView zoomScale="80" zoomScaleNormal="80" workbookViewId="0">
      <selection activeCell="B4" sqref="B4"/>
    </sheetView>
  </sheetViews>
  <sheetFormatPr defaultRowHeight="15" x14ac:dyDescent="0.25"/>
  <cols>
    <col min="1" max="1" width="3.42578125" customWidth="1"/>
    <col min="2" max="2" width="4.85546875" customWidth="1"/>
    <col min="6" max="6" width="8.7109375" customWidth="1"/>
    <col min="7" max="7" width="7.28515625" customWidth="1"/>
    <col min="8" max="8" width="12.42578125" bestFit="1" customWidth="1"/>
    <col min="9" max="9" width="8" customWidth="1"/>
    <col min="10" max="10" width="10" style="158" customWidth="1"/>
    <col min="11" max="11" width="2.85546875" style="158" customWidth="1"/>
    <col min="12" max="12" width="10.42578125" style="158" bestFit="1" customWidth="1"/>
    <col min="13" max="13" width="12.7109375" style="158" bestFit="1" customWidth="1"/>
    <col min="14" max="14" width="2.28515625" style="158" customWidth="1"/>
    <col min="15" max="15" width="10.85546875" style="158" customWidth="1"/>
    <col min="16" max="16" width="12.7109375" style="158" bestFit="1" customWidth="1"/>
    <col min="17" max="17" width="2.85546875" style="158" customWidth="1"/>
    <col min="18" max="18" width="10.42578125" style="158" bestFit="1" customWidth="1"/>
    <col min="19" max="19" width="12.7109375" style="158" bestFit="1" customWidth="1"/>
    <col min="20" max="20" width="2.28515625" style="158" customWidth="1"/>
    <col min="21" max="21" width="10.42578125" style="158" bestFit="1" customWidth="1"/>
    <col min="22" max="22" width="12.7109375" style="158" bestFit="1" customWidth="1"/>
    <col min="23" max="23" width="2.85546875" style="158" customWidth="1"/>
    <col min="24" max="24" width="10.5703125" style="158" customWidth="1"/>
    <col min="25" max="25" width="12.7109375" style="158" bestFit="1" customWidth="1"/>
    <col min="26" max="26" width="2.28515625" style="158" customWidth="1"/>
    <col min="27" max="27" width="10.85546875" style="158" customWidth="1"/>
    <col min="28" max="28" width="12.7109375" style="158" bestFit="1" customWidth="1"/>
    <col min="29" max="29" width="2.28515625" style="158" customWidth="1"/>
    <col min="30" max="42" width="9.140625" style="158"/>
  </cols>
  <sheetData>
    <row r="1" spans="1:42" ht="15.75" x14ac:dyDescent="0.25">
      <c r="A1" s="237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</row>
    <row r="2" spans="1:42" ht="15.75" x14ac:dyDescent="0.25">
      <c r="A2" s="237" t="s">
        <v>102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</row>
    <row r="3" spans="1:42" ht="15.75" x14ac:dyDescent="0.25">
      <c r="A3" s="247" t="s">
        <v>81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59"/>
    </row>
    <row r="4" spans="1:42" x14ac:dyDescent="0.25">
      <c r="A4" s="95"/>
      <c r="B4" s="2"/>
      <c r="C4" s="2"/>
      <c r="D4" s="44"/>
      <c r="E4" s="44"/>
      <c r="F4" s="46"/>
      <c r="G4" s="3"/>
      <c r="H4" s="3"/>
      <c r="I4" s="3"/>
      <c r="J4" s="159"/>
      <c r="K4" s="160"/>
      <c r="L4" s="248" t="s">
        <v>1</v>
      </c>
      <c r="M4" s="248"/>
      <c r="N4" s="160"/>
      <c r="O4" s="248" t="s">
        <v>2</v>
      </c>
      <c r="P4" s="249"/>
      <c r="Q4" s="160"/>
      <c r="R4" s="248" t="s">
        <v>45</v>
      </c>
      <c r="S4" s="248"/>
      <c r="T4" s="160"/>
      <c r="U4" s="248" t="s">
        <v>49</v>
      </c>
      <c r="V4" s="249"/>
      <c r="W4" s="160"/>
      <c r="X4" s="248" t="s">
        <v>50</v>
      </c>
      <c r="Y4" s="248"/>
      <c r="Z4" s="160"/>
      <c r="AA4" s="248" t="s">
        <v>51</v>
      </c>
      <c r="AB4" s="249"/>
      <c r="AC4" s="179"/>
    </row>
    <row r="5" spans="1:42" ht="27" customHeight="1" x14ac:dyDescent="0.25">
      <c r="A5" s="96" t="s">
        <v>3</v>
      </c>
      <c r="B5" s="194" t="s">
        <v>44</v>
      </c>
      <c r="C5" s="195"/>
      <c r="D5" s="195"/>
      <c r="E5" s="195"/>
      <c r="F5" s="196"/>
      <c r="G5" s="6" t="s">
        <v>109</v>
      </c>
      <c r="H5" s="6" t="s">
        <v>56</v>
      </c>
      <c r="I5" s="252" t="s">
        <v>46</v>
      </c>
      <c r="J5" s="253"/>
      <c r="K5" s="7"/>
      <c r="L5" s="8" t="s">
        <v>5</v>
      </c>
      <c r="M5" s="9" t="s">
        <v>6</v>
      </c>
      <c r="N5" s="7"/>
      <c r="O5" s="8" t="s">
        <v>5</v>
      </c>
      <c r="P5" s="9" t="s">
        <v>6</v>
      </c>
      <c r="Q5" s="120"/>
      <c r="R5" s="8" t="s">
        <v>5</v>
      </c>
      <c r="S5" s="9" t="s">
        <v>6</v>
      </c>
      <c r="T5" s="7"/>
      <c r="U5" s="8" t="s">
        <v>5</v>
      </c>
      <c r="V5" s="9" t="s">
        <v>6</v>
      </c>
      <c r="W5" s="120"/>
      <c r="X5" s="8" t="s">
        <v>5</v>
      </c>
      <c r="Y5" s="9" t="s">
        <v>6</v>
      </c>
      <c r="Z5" s="7"/>
      <c r="AA5" s="8" t="s">
        <v>5</v>
      </c>
      <c r="AB5" s="9" t="s">
        <v>6</v>
      </c>
      <c r="AC5" s="120"/>
    </row>
    <row r="6" spans="1:42" x14ac:dyDescent="0.25">
      <c r="A6" s="98" t="s">
        <v>30</v>
      </c>
      <c r="B6" s="212" t="s">
        <v>100</v>
      </c>
      <c r="C6" s="213"/>
      <c r="D6" s="213"/>
      <c r="E6" s="213"/>
      <c r="F6" s="213"/>
      <c r="G6" s="213"/>
      <c r="H6" s="213"/>
      <c r="I6" s="213"/>
      <c r="J6" s="214"/>
      <c r="K6" s="161"/>
      <c r="L6" s="250"/>
      <c r="M6" s="251"/>
      <c r="N6" s="161"/>
      <c r="O6" s="250"/>
      <c r="P6" s="251"/>
      <c r="Q6" s="179"/>
      <c r="R6" s="250"/>
      <c r="S6" s="251"/>
      <c r="T6" s="161"/>
      <c r="U6" s="250"/>
      <c r="V6" s="251"/>
      <c r="W6" s="179"/>
      <c r="X6" s="250"/>
      <c r="Y6" s="251"/>
      <c r="Z6" s="161"/>
      <c r="AA6" s="250"/>
      <c r="AB6" s="251"/>
      <c r="AC6" s="179"/>
    </row>
    <row r="7" spans="1:42" s="81" customFormat="1" ht="27.75" customHeight="1" x14ac:dyDescent="0.25">
      <c r="A7" s="99"/>
      <c r="B7" s="180">
        <v>1</v>
      </c>
      <c r="C7" s="225" t="s">
        <v>47</v>
      </c>
      <c r="D7" s="226"/>
      <c r="E7" s="226"/>
      <c r="F7" s="227"/>
      <c r="G7" s="94">
        <v>1</v>
      </c>
      <c r="H7" s="65" t="s">
        <v>57</v>
      </c>
      <c r="I7" s="170">
        <v>12</v>
      </c>
      <c r="J7" s="172" t="s">
        <v>107</v>
      </c>
      <c r="K7" s="162"/>
      <c r="L7" s="187"/>
      <c r="M7" s="163">
        <f>$G7*$I7*L7</f>
        <v>0</v>
      </c>
      <c r="N7" s="162"/>
      <c r="O7" s="187"/>
      <c r="P7" s="163">
        <f>$G7*$I7*O7</f>
        <v>0</v>
      </c>
      <c r="Q7" s="162"/>
      <c r="R7" s="187"/>
      <c r="S7" s="163">
        <f>$G7*$I7*R7</f>
        <v>0</v>
      </c>
      <c r="T7" s="162"/>
      <c r="U7" s="187"/>
      <c r="V7" s="163">
        <f>$G7*$I7*U7</f>
        <v>0</v>
      </c>
      <c r="W7" s="162"/>
      <c r="X7" s="187"/>
      <c r="Y7" s="163">
        <f>$G7*$I7*X7</f>
        <v>0</v>
      </c>
      <c r="Z7" s="162"/>
      <c r="AA7" s="187"/>
      <c r="AB7" s="163">
        <f>$G7*$I7*AA7</f>
        <v>0</v>
      </c>
      <c r="AC7" s="162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</row>
    <row r="8" spans="1:42" s="81" customFormat="1" ht="28.5" customHeight="1" x14ac:dyDescent="0.25">
      <c r="A8" s="99"/>
      <c r="B8" s="180">
        <v>2</v>
      </c>
      <c r="C8" s="257" t="s">
        <v>110</v>
      </c>
      <c r="D8" s="258"/>
      <c r="E8" s="258"/>
      <c r="F8" s="258"/>
      <c r="G8" s="186"/>
      <c r="H8" s="80" t="s">
        <v>106</v>
      </c>
      <c r="I8" s="171">
        <v>2080</v>
      </c>
      <c r="J8" s="173" t="s">
        <v>58</v>
      </c>
      <c r="K8" s="165"/>
      <c r="L8" s="187"/>
      <c r="M8" s="163">
        <f t="shared" ref="M8:M10" si="0">$G8*$I8*L8</f>
        <v>0</v>
      </c>
      <c r="N8" s="162"/>
      <c r="O8" s="187"/>
      <c r="P8" s="163">
        <f t="shared" ref="P8:P10" si="1">$G8*$I8*O8</f>
        <v>0</v>
      </c>
      <c r="Q8" s="165"/>
      <c r="R8" s="187"/>
      <c r="S8" s="163">
        <f t="shared" ref="S8:S10" si="2">$G8*$I8*R8</f>
        <v>0</v>
      </c>
      <c r="T8" s="162"/>
      <c r="U8" s="187"/>
      <c r="V8" s="163">
        <f>$G8*$I8*U8</f>
        <v>0</v>
      </c>
      <c r="W8" s="165"/>
      <c r="X8" s="187"/>
      <c r="Y8" s="163">
        <f>$G8*$I8*X8</f>
        <v>0</v>
      </c>
      <c r="Z8" s="162"/>
      <c r="AA8" s="187"/>
      <c r="AB8" s="163">
        <f>$G8*$I8*AA8</f>
        <v>0</v>
      </c>
      <c r="AC8" s="162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</row>
    <row r="9" spans="1:42" s="81" customFormat="1" ht="28.5" customHeight="1" x14ac:dyDescent="0.25">
      <c r="A9" s="99"/>
      <c r="B9" s="180">
        <v>3</v>
      </c>
      <c r="C9" s="257" t="s">
        <v>111</v>
      </c>
      <c r="D9" s="258"/>
      <c r="E9" s="258"/>
      <c r="F9" s="258"/>
      <c r="G9" s="186"/>
      <c r="H9" s="80" t="s">
        <v>106</v>
      </c>
      <c r="I9" s="171">
        <v>2080</v>
      </c>
      <c r="J9" s="173" t="s">
        <v>58</v>
      </c>
      <c r="K9" s="165"/>
      <c r="L9" s="187"/>
      <c r="M9" s="163">
        <f t="shared" si="0"/>
        <v>0</v>
      </c>
      <c r="N9" s="162"/>
      <c r="O9" s="187"/>
      <c r="P9" s="163">
        <f t="shared" si="1"/>
        <v>0</v>
      </c>
      <c r="Q9" s="165"/>
      <c r="R9" s="187"/>
      <c r="S9" s="163">
        <f t="shared" si="2"/>
        <v>0</v>
      </c>
      <c r="T9" s="162"/>
      <c r="U9" s="187"/>
      <c r="V9" s="163">
        <f t="shared" ref="V9:V10" si="3">$G9*$I9*U9</f>
        <v>0</v>
      </c>
      <c r="W9" s="165"/>
      <c r="X9" s="187"/>
      <c r="Y9" s="163">
        <f t="shared" ref="Y9:Y10" si="4">$G9*$I9*X9</f>
        <v>0</v>
      </c>
      <c r="Z9" s="162"/>
      <c r="AA9" s="187"/>
      <c r="AB9" s="163">
        <f t="shared" ref="AB9:AB10" si="5">$G9*$I9*AA9</f>
        <v>0</v>
      </c>
      <c r="AC9" s="162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</row>
    <row r="10" spans="1:42" s="81" customFormat="1" ht="28.5" customHeight="1" x14ac:dyDescent="0.25">
      <c r="A10" s="99"/>
      <c r="B10" s="180">
        <v>4</v>
      </c>
      <c r="C10" s="257" t="s">
        <v>112</v>
      </c>
      <c r="D10" s="258"/>
      <c r="E10" s="258"/>
      <c r="F10" s="258"/>
      <c r="G10" s="186"/>
      <c r="H10" s="80" t="s">
        <v>106</v>
      </c>
      <c r="I10" s="171">
        <v>2080</v>
      </c>
      <c r="J10" s="173" t="s">
        <v>58</v>
      </c>
      <c r="K10" s="165"/>
      <c r="L10" s="187"/>
      <c r="M10" s="163">
        <f t="shared" si="0"/>
        <v>0</v>
      </c>
      <c r="N10" s="162"/>
      <c r="O10" s="187"/>
      <c r="P10" s="163">
        <f t="shared" si="1"/>
        <v>0</v>
      </c>
      <c r="Q10" s="165"/>
      <c r="R10" s="187"/>
      <c r="S10" s="163">
        <f t="shared" si="2"/>
        <v>0</v>
      </c>
      <c r="T10" s="162"/>
      <c r="U10" s="187"/>
      <c r="V10" s="163">
        <f t="shared" si="3"/>
        <v>0</v>
      </c>
      <c r="W10" s="165"/>
      <c r="X10" s="187"/>
      <c r="Y10" s="163">
        <f t="shared" si="4"/>
        <v>0</v>
      </c>
      <c r="Z10" s="162"/>
      <c r="AA10" s="187"/>
      <c r="AB10" s="163">
        <f t="shared" si="5"/>
        <v>0</v>
      </c>
      <c r="AC10" s="162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</row>
    <row r="11" spans="1:42" s="71" customFormat="1" ht="28.5" customHeight="1" thickBot="1" x14ac:dyDescent="0.3">
      <c r="A11" s="254" t="s">
        <v>105</v>
      </c>
      <c r="B11" s="255"/>
      <c r="C11" s="255"/>
      <c r="D11" s="255"/>
      <c r="E11" s="255"/>
      <c r="F11" s="255"/>
      <c r="G11" s="255"/>
      <c r="H11" s="255"/>
      <c r="I11" s="255"/>
      <c r="J11" s="256"/>
      <c r="K11" s="166"/>
      <c r="L11" s="167"/>
      <c r="M11" s="168">
        <f>SUM(M7:M10)</f>
        <v>0</v>
      </c>
      <c r="N11" s="166"/>
      <c r="O11" s="167"/>
      <c r="P11" s="168">
        <f>SUM(P7:P10)</f>
        <v>0</v>
      </c>
      <c r="Q11" s="166"/>
      <c r="R11" s="167"/>
      <c r="S11" s="168">
        <f>SUM(S7:S10)</f>
        <v>0</v>
      </c>
      <c r="T11" s="166"/>
      <c r="U11" s="167"/>
      <c r="V11" s="168">
        <f>SUM(V7:V10)</f>
        <v>0</v>
      </c>
      <c r="W11" s="166"/>
      <c r="X11" s="167"/>
      <c r="Y11" s="168">
        <f>SUM(Y7:Y10)</f>
        <v>0</v>
      </c>
      <c r="Z11" s="166"/>
      <c r="AA11" s="167"/>
      <c r="AB11" s="168">
        <f>SUM(AB7:AB10)</f>
        <v>0</v>
      </c>
      <c r="AC11" s="166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s="150" customFormat="1" ht="15.75" thickBot="1" x14ac:dyDescent="0.3"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</row>
    <row r="13" spans="1:42" s="157" customFormat="1" ht="30.75" customHeight="1" thickBot="1" x14ac:dyDescent="0.3">
      <c r="A13" s="232" t="s">
        <v>72</v>
      </c>
      <c r="B13" s="233"/>
      <c r="C13" s="234"/>
      <c r="D13" s="235">
        <f>M11+P11+S11+V11+Y11+AB11</f>
        <v>0</v>
      </c>
      <c r="E13" s="235"/>
      <c r="F13" s="236"/>
      <c r="G13" s="146"/>
      <c r="H13" s="146"/>
      <c r="I13" s="146"/>
      <c r="J13" s="175"/>
      <c r="K13" s="176"/>
      <c r="L13" s="177"/>
      <c r="M13" s="175"/>
      <c r="N13" s="176"/>
      <c r="O13" s="177"/>
      <c r="P13" s="175"/>
      <c r="Q13" s="176"/>
      <c r="R13" s="177"/>
      <c r="S13" s="176"/>
      <c r="T13" s="177"/>
      <c r="U13" s="175"/>
      <c r="V13" s="176"/>
      <c r="W13" s="177"/>
      <c r="X13" s="175"/>
      <c r="Y13" s="176"/>
      <c r="Z13" s="177"/>
      <c r="AA13" s="175"/>
      <c r="AB13" s="176"/>
      <c r="AC13" s="177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</row>
    <row r="14" spans="1:42" s="150" customFormat="1" x14ac:dyDescent="0.25">
      <c r="A14" s="150">
        <v>1</v>
      </c>
      <c r="B14" s="150" t="s">
        <v>108</v>
      </c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</row>
    <row r="15" spans="1:42" s="150" customFormat="1" x14ac:dyDescent="0.25">
      <c r="A15" s="150">
        <v>2</v>
      </c>
      <c r="B15" s="150" t="s">
        <v>113</v>
      </c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</row>
    <row r="16" spans="1:42" s="150" customFormat="1" x14ac:dyDescent="0.25">
      <c r="A16" s="150">
        <v>3</v>
      </c>
      <c r="B16" s="150" t="s">
        <v>114</v>
      </c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</row>
    <row r="17" spans="1:42" s="150" customFormat="1" x14ac:dyDescent="0.25">
      <c r="A17" s="150">
        <v>4</v>
      </c>
      <c r="B17" s="150" t="s">
        <v>115</v>
      </c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</row>
    <row r="18" spans="1:42" s="150" customFormat="1" x14ac:dyDescent="0.25">
      <c r="A18" s="150" t="s">
        <v>117</v>
      </c>
      <c r="C18" s="150" t="s">
        <v>116</v>
      </c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</row>
  </sheetData>
  <sheetProtection password="C582" sheet="1" objects="1" scenarios="1" formatColumns="0"/>
  <mergeCells count="25">
    <mergeCell ref="U6:V6"/>
    <mergeCell ref="A1:AC1"/>
    <mergeCell ref="A2:AC2"/>
    <mergeCell ref="A3:AC3"/>
    <mergeCell ref="L4:M4"/>
    <mergeCell ref="O4:P4"/>
    <mergeCell ref="R4:S4"/>
    <mergeCell ref="U4:V4"/>
    <mergeCell ref="X4:Y4"/>
    <mergeCell ref="A13:C13"/>
    <mergeCell ref="D13:F13"/>
    <mergeCell ref="C10:F10"/>
    <mergeCell ref="A11:J11"/>
    <mergeCell ref="AA4:AB4"/>
    <mergeCell ref="B5:F5"/>
    <mergeCell ref="B6:J6"/>
    <mergeCell ref="L6:M6"/>
    <mergeCell ref="O6:P6"/>
    <mergeCell ref="R6:S6"/>
    <mergeCell ref="I5:J5"/>
    <mergeCell ref="X6:Y6"/>
    <mergeCell ref="AA6:AB6"/>
    <mergeCell ref="C7:F7"/>
    <mergeCell ref="C8:F8"/>
    <mergeCell ref="C9:F9"/>
  </mergeCells>
  <pageMargins left="0.7" right="0.7" top="0.75" bottom="0.75" header="0.3" footer="0.3"/>
  <pageSetup paperSize="5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"/>
  <sheetViews>
    <sheetView zoomScale="80" zoomScaleNormal="80" workbookViewId="0">
      <selection activeCell="I7" sqref="I7"/>
    </sheetView>
  </sheetViews>
  <sheetFormatPr defaultRowHeight="15" x14ac:dyDescent="0.25"/>
  <cols>
    <col min="1" max="1" width="4" bestFit="1" customWidth="1"/>
    <col min="2" max="2" width="2.42578125" customWidth="1"/>
    <col min="3" max="3" width="14" customWidth="1"/>
    <col min="4" max="4" width="9.5703125" style="45" customWidth="1"/>
    <col min="5" max="5" width="3.7109375" style="45" customWidth="1"/>
    <col min="6" max="6" width="10.140625" style="45" customWidth="1"/>
    <col min="7" max="7" width="9" style="47" customWidth="1"/>
    <col min="8" max="8" width="14.140625" bestFit="1" customWidth="1"/>
    <col min="9" max="9" width="9.42578125" customWidth="1"/>
    <col min="10" max="10" width="15.28515625" bestFit="1" customWidth="1"/>
    <col min="11" max="11" width="14" bestFit="1" customWidth="1"/>
    <col min="12" max="12" width="15.28515625" bestFit="1" customWidth="1"/>
    <col min="13" max="13" width="14" bestFit="1" customWidth="1"/>
    <col min="14" max="14" width="2.28515625" hidden="1" customWidth="1"/>
    <col min="15" max="15" width="15.28515625" hidden="1" customWidth="1"/>
    <col min="16" max="16" width="14" hidden="1" customWidth="1"/>
    <col min="17" max="17" width="15.28515625" bestFit="1" customWidth="1"/>
    <col min="18" max="18" width="14" bestFit="1" customWidth="1"/>
    <col min="19" max="19" width="15.28515625" bestFit="1" customWidth="1"/>
    <col min="20" max="20" width="14" bestFit="1" customWidth="1"/>
    <col min="21" max="21" width="15.28515625" bestFit="1" customWidth="1"/>
    <col min="22" max="22" width="14" bestFit="1" customWidth="1"/>
    <col min="23" max="23" width="15.28515625" bestFit="1" customWidth="1"/>
    <col min="24" max="24" width="14" bestFit="1" customWidth="1"/>
    <col min="25" max="25" width="15.28515625" bestFit="1" customWidth="1"/>
    <col min="26" max="26" width="14" bestFit="1" customWidth="1"/>
  </cols>
  <sheetData>
    <row r="1" spans="1:26" ht="20.100000000000001" customHeight="1" x14ac:dyDescent="0.25">
      <c r="A1" s="189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</row>
    <row r="2" spans="1:26" ht="20.100000000000001" customHeight="1" x14ac:dyDescent="0.25">
      <c r="A2" s="189" t="s">
        <v>103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</row>
    <row r="3" spans="1:26" ht="20.100000000000001" customHeight="1" thickBot="1" x14ac:dyDescent="0.3">
      <c r="A3" s="231" t="s">
        <v>82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</row>
    <row r="4" spans="1:26" x14ac:dyDescent="0.25">
      <c r="A4" s="2"/>
      <c r="B4" s="2"/>
      <c r="C4" s="2"/>
      <c r="D4" s="44"/>
      <c r="E4" s="44"/>
      <c r="F4" s="44"/>
      <c r="G4" s="46"/>
      <c r="H4" s="3"/>
      <c r="I4" s="3"/>
      <c r="J4" s="267" t="s">
        <v>1</v>
      </c>
      <c r="K4" s="268"/>
      <c r="L4" s="267" t="s">
        <v>2</v>
      </c>
      <c r="M4" s="268"/>
      <c r="N4" s="4"/>
      <c r="O4" s="230" t="s">
        <v>45</v>
      </c>
      <c r="P4" s="230"/>
      <c r="Q4" s="267" t="s">
        <v>45</v>
      </c>
      <c r="R4" s="268"/>
      <c r="S4" s="267" t="s">
        <v>49</v>
      </c>
      <c r="T4" s="268"/>
      <c r="U4" s="267" t="s">
        <v>50</v>
      </c>
      <c r="V4" s="268"/>
      <c r="W4" s="267" t="s">
        <v>51</v>
      </c>
      <c r="X4" s="268"/>
      <c r="Y4" s="267" t="s">
        <v>52</v>
      </c>
      <c r="Z4" s="268"/>
    </row>
    <row r="5" spans="1:26" x14ac:dyDescent="0.25">
      <c r="A5" s="5" t="s">
        <v>3</v>
      </c>
      <c r="B5" s="194" t="s">
        <v>44</v>
      </c>
      <c r="C5" s="195"/>
      <c r="D5" s="195"/>
      <c r="E5" s="195"/>
      <c r="F5" s="195"/>
      <c r="G5" s="196"/>
      <c r="H5" s="6" t="s">
        <v>4</v>
      </c>
      <c r="I5" s="114" t="s">
        <v>46</v>
      </c>
      <c r="J5" s="117" t="s">
        <v>5</v>
      </c>
      <c r="K5" s="97" t="s">
        <v>6</v>
      </c>
      <c r="L5" s="117" t="s">
        <v>5</v>
      </c>
      <c r="M5" s="97" t="s">
        <v>6</v>
      </c>
      <c r="N5" s="120"/>
      <c r="O5" s="8" t="s">
        <v>5</v>
      </c>
      <c r="P5" s="124" t="s">
        <v>6</v>
      </c>
      <c r="Q5" s="117" t="s">
        <v>5</v>
      </c>
      <c r="R5" s="97" t="s">
        <v>6</v>
      </c>
      <c r="S5" s="117" t="s">
        <v>5</v>
      </c>
      <c r="T5" s="97" t="s">
        <v>6</v>
      </c>
      <c r="U5" s="117" t="s">
        <v>5</v>
      </c>
      <c r="V5" s="97" t="s">
        <v>6</v>
      </c>
      <c r="W5" s="117" t="s">
        <v>5</v>
      </c>
      <c r="X5" s="97" t="s">
        <v>6</v>
      </c>
      <c r="Y5" s="117" t="s">
        <v>5</v>
      </c>
      <c r="Z5" s="97" t="s">
        <v>6</v>
      </c>
    </row>
    <row r="6" spans="1:26" x14ac:dyDescent="0.25">
      <c r="A6" s="10" t="s">
        <v>31</v>
      </c>
      <c r="B6" s="212" t="s">
        <v>35</v>
      </c>
      <c r="C6" s="213"/>
      <c r="D6" s="213"/>
      <c r="E6" s="213"/>
      <c r="F6" s="213"/>
      <c r="G6" s="213"/>
      <c r="H6" s="213"/>
      <c r="I6" s="213"/>
      <c r="J6" s="262"/>
      <c r="K6" s="263"/>
      <c r="L6" s="262"/>
      <c r="M6" s="263"/>
      <c r="N6" s="121"/>
      <c r="O6" s="215"/>
      <c r="P6" s="261"/>
      <c r="Q6" s="262"/>
      <c r="R6" s="263"/>
      <c r="S6" s="262"/>
      <c r="T6" s="263"/>
      <c r="U6" s="262"/>
      <c r="V6" s="263"/>
      <c r="W6" s="262"/>
      <c r="X6" s="263"/>
      <c r="Y6" s="262"/>
      <c r="Z6" s="263"/>
    </row>
    <row r="7" spans="1:26" x14ac:dyDescent="0.25">
      <c r="A7" s="5"/>
      <c r="B7" s="13">
        <v>1</v>
      </c>
      <c r="C7" s="62" t="s">
        <v>40</v>
      </c>
      <c r="D7" s="48">
        <v>0</v>
      </c>
      <c r="E7" s="48" t="s">
        <v>36</v>
      </c>
      <c r="F7" s="61">
        <v>1500</v>
      </c>
      <c r="G7" s="67" t="s">
        <v>42</v>
      </c>
      <c r="H7" s="32" t="s">
        <v>24</v>
      </c>
      <c r="I7" s="115">
        <v>12</v>
      </c>
      <c r="J7" s="188"/>
      <c r="K7" s="118">
        <f>+J7*$I7</f>
        <v>0</v>
      </c>
      <c r="L7" s="188"/>
      <c r="M7" s="118">
        <f>+L7*$I7</f>
        <v>0</v>
      </c>
      <c r="N7" s="121"/>
      <c r="O7" s="16"/>
      <c r="P7" s="125">
        <f t="shared" ref="P7:P12" si="0">+O7*$I7</f>
        <v>0</v>
      </c>
      <c r="Q7" s="188"/>
      <c r="R7" s="118">
        <f>+Q7*$I7</f>
        <v>0</v>
      </c>
      <c r="S7" s="188"/>
      <c r="T7" s="118">
        <f>+S7*$I7</f>
        <v>0</v>
      </c>
      <c r="U7" s="188"/>
      <c r="V7" s="118">
        <f>+U7*$I7</f>
        <v>0</v>
      </c>
      <c r="W7" s="188"/>
      <c r="X7" s="118">
        <f>+W7*$I7</f>
        <v>0</v>
      </c>
      <c r="Y7" s="188"/>
      <c r="Z7" s="118">
        <f>+Y7*$I7</f>
        <v>0</v>
      </c>
    </row>
    <row r="8" spans="1:26" x14ac:dyDescent="0.25">
      <c r="A8" s="5"/>
      <c r="B8" s="13">
        <v>2</v>
      </c>
      <c r="C8" s="62" t="s">
        <v>40</v>
      </c>
      <c r="D8" s="61">
        <v>1501</v>
      </c>
      <c r="E8" s="48" t="s">
        <v>36</v>
      </c>
      <c r="F8" s="61">
        <v>3000</v>
      </c>
      <c r="G8" s="67" t="s">
        <v>42</v>
      </c>
      <c r="H8" s="32" t="s">
        <v>24</v>
      </c>
      <c r="I8" s="115">
        <v>12</v>
      </c>
      <c r="J8" s="188"/>
      <c r="K8" s="118">
        <f t="shared" ref="K8:M12" si="1">+J8*$I8</f>
        <v>0</v>
      </c>
      <c r="L8" s="188"/>
      <c r="M8" s="118">
        <f t="shared" si="1"/>
        <v>0</v>
      </c>
      <c r="N8" s="121"/>
      <c r="O8" s="34"/>
      <c r="P8" s="125">
        <f t="shared" si="0"/>
        <v>0</v>
      </c>
      <c r="Q8" s="188"/>
      <c r="R8" s="118">
        <f t="shared" ref="R8" si="2">+Q8*$I8</f>
        <v>0</v>
      </c>
      <c r="S8" s="188"/>
      <c r="T8" s="118">
        <f t="shared" ref="T8" si="3">+S8*$I8</f>
        <v>0</v>
      </c>
      <c r="U8" s="188"/>
      <c r="V8" s="118">
        <f t="shared" ref="V8" si="4">+U8*$I8</f>
        <v>0</v>
      </c>
      <c r="W8" s="188"/>
      <c r="X8" s="118">
        <f t="shared" ref="X8" si="5">+W8*$I8</f>
        <v>0</v>
      </c>
      <c r="Y8" s="188"/>
      <c r="Z8" s="118">
        <f t="shared" ref="Z8" si="6">+Y8*$I8</f>
        <v>0</v>
      </c>
    </row>
    <row r="9" spans="1:26" x14ac:dyDescent="0.25">
      <c r="A9" s="5"/>
      <c r="B9" s="13">
        <v>3</v>
      </c>
      <c r="C9" s="62" t="s">
        <v>40</v>
      </c>
      <c r="D9" s="61">
        <v>3001</v>
      </c>
      <c r="E9" s="48" t="s">
        <v>36</v>
      </c>
      <c r="F9" s="61">
        <v>4500</v>
      </c>
      <c r="G9" s="67" t="s">
        <v>42</v>
      </c>
      <c r="H9" s="32" t="s">
        <v>24</v>
      </c>
      <c r="I9" s="115">
        <v>12</v>
      </c>
      <c r="J9" s="188"/>
      <c r="K9" s="118">
        <f t="shared" si="1"/>
        <v>0</v>
      </c>
      <c r="L9" s="188"/>
      <c r="M9" s="118">
        <f t="shared" si="1"/>
        <v>0</v>
      </c>
      <c r="N9" s="121"/>
      <c r="O9" s="35"/>
      <c r="P9" s="125">
        <f t="shared" si="0"/>
        <v>0</v>
      </c>
      <c r="Q9" s="188"/>
      <c r="R9" s="118">
        <f t="shared" ref="R9" si="7">+Q9*$I9</f>
        <v>0</v>
      </c>
      <c r="S9" s="188"/>
      <c r="T9" s="118">
        <f t="shared" ref="T9" si="8">+S9*$I9</f>
        <v>0</v>
      </c>
      <c r="U9" s="188"/>
      <c r="V9" s="118">
        <f t="shared" ref="V9" si="9">+U9*$I9</f>
        <v>0</v>
      </c>
      <c r="W9" s="188"/>
      <c r="X9" s="118">
        <f t="shared" ref="X9" si="10">+W9*$I9</f>
        <v>0</v>
      </c>
      <c r="Y9" s="188"/>
      <c r="Z9" s="118">
        <f t="shared" ref="Z9" si="11">+Y9*$I9</f>
        <v>0</v>
      </c>
    </row>
    <row r="10" spans="1:26" x14ac:dyDescent="0.25">
      <c r="A10" s="5"/>
      <c r="B10" s="13">
        <v>4</v>
      </c>
      <c r="C10" s="62" t="s">
        <v>40</v>
      </c>
      <c r="D10" s="61">
        <v>4501</v>
      </c>
      <c r="E10" s="48" t="s">
        <v>36</v>
      </c>
      <c r="F10" s="61">
        <v>6000</v>
      </c>
      <c r="G10" s="67" t="s">
        <v>42</v>
      </c>
      <c r="H10" s="32" t="s">
        <v>24</v>
      </c>
      <c r="I10" s="115">
        <v>12</v>
      </c>
      <c r="J10" s="188"/>
      <c r="K10" s="118">
        <f t="shared" si="1"/>
        <v>0</v>
      </c>
      <c r="L10" s="188"/>
      <c r="M10" s="118">
        <f t="shared" si="1"/>
        <v>0</v>
      </c>
      <c r="N10" s="121"/>
      <c r="O10" s="35"/>
      <c r="P10" s="125">
        <f t="shared" si="0"/>
        <v>0</v>
      </c>
      <c r="Q10" s="188"/>
      <c r="R10" s="118">
        <f t="shared" ref="R10" si="12">+Q10*$I10</f>
        <v>0</v>
      </c>
      <c r="S10" s="188"/>
      <c r="T10" s="118">
        <f t="shared" ref="T10" si="13">+S10*$I10</f>
        <v>0</v>
      </c>
      <c r="U10" s="188"/>
      <c r="V10" s="118">
        <f t="shared" ref="V10" si="14">+U10*$I10</f>
        <v>0</v>
      </c>
      <c r="W10" s="188"/>
      <c r="X10" s="118">
        <f t="shared" ref="X10" si="15">+W10*$I10</f>
        <v>0</v>
      </c>
      <c r="Y10" s="188"/>
      <c r="Z10" s="118">
        <f t="shared" ref="Z10" si="16">+Y10*$I10</f>
        <v>0</v>
      </c>
    </row>
    <row r="11" spans="1:26" x14ac:dyDescent="0.25">
      <c r="A11" s="5"/>
      <c r="B11" s="13">
        <v>5</v>
      </c>
      <c r="C11" s="62" t="s">
        <v>41</v>
      </c>
      <c r="D11" s="61">
        <v>6001</v>
      </c>
      <c r="E11" s="48" t="s">
        <v>36</v>
      </c>
      <c r="F11" s="61">
        <v>7500</v>
      </c>
      <c r="G11" s="67" t="s">
        <v>42</v>
      </c>
      <c r="H11" s="32" t="s">
        <v>24</v>
      </c>
      <c r="I11" s="115">
        <v>12</v>
      </c>
      <c r="J11" s="188"/>
      <c r="K11" s="118">
        <f t="shared" si="1"/>
        <v>0</v>
      </c>
      <c r="L11" s="188"/>
      <c r="M11" s="118">
        <f t="shared" si="1"/>
        <v>0</v>
      </c>
      <c r="N11" s="121"/>
      <c r="O11" s="35"/>
      <c r="P11" s="125">
        <f t="shared" si="0"/>
        <v>0</v>
      </c>
      <c r="Q11" s="188"/>
      <c r="R11" s="118">
        <f t="shared" ref="R11" si="17">+Q11*$I11</f>
        <v>0</v>
      </c>
      <c r="S11" s="188"/>
      <c r="T11" s="118">
        <f t="shared" ref="T11" si="18">+S11*$I11</f>
        <v>0</v>
      </c>
      <c r="U11" s="188"/>
      <c r="V11" s="118">
        <f t="shared" ref="V11" si="19">+U11*$I11</f>
        <v>0</v>
      </c>
      <c r="W11" s="188"/>
      <c r="X11" s="118">
        <f t="shared" ref="X11" si="20">+W11*$I11</f>
        <v>0</v>
      </c>
      <c r="Y11" s="188"/>
      <c r="Z11" s="118">
        <f t="shared" ref="Z11" si="21">+Y11*$I11</f>
        <v>0</v>
      </c>
    </row>
    <row r="12" spans="1:26" x14ac:dyDescent="0.25">
      <c r="A12" s="5"/>
      <c r="B12" s="13">
        <v>6</v>
      </c>
      <c r="C12" s="209" t="s">
        <v>65</v>
      </c>
      <c r="D12" s="210"/>
      <c r="E12" s="210"/>
      <c r="F12" s="210"/>
      <c r="G12" s="211"/>
      <c r="H12" s="32" t="s">
        <v>24</v>
      </c>
      <c r="I12" s="116">
        <v>12</v>
      </c>
      <c r="J12" s="188"/>
      <c r="K12" s="118">
        <f t="shared" si="1"/>
        <v>0</v>
      </c>
      <c r="L12" s="188"/>
      <c r="M12" s="118">
        <f t="shared" si="1"/>
        <v>0</v>
      </c>
      <c r="N12" s="122"/>
      <c r="O12" s="35"/>
      <c r="P12" s="125">
        <f t="shared" si="0"/>
        <v>0</v>
      </c>
      <c r="Q12" s="188"/>
      <c r="R12" s="118">
        <f t="shared" ref="R12" si="22">+Q12*$I12</f>
        <v>0</v>
      </c>
      <c r="S12" s="188"/>
      <c r="T12" s="118">
        <f t="shared" ref="T12" si="23">+S12*$I12</f>
        <v>0</v>
      </c>
      <c r="U12" s="188"/>
      <c r="V12" s="118">
        <f t="shared" ref="V12" si="24">+U12*$I12</f>
        <v>0</v>
      </c>
      <c r="W12" s="188"/>
      <c r="X12" s="118">
        <f t="shared" ref="X12" si="25">+W12*$I12</f>
        <v>0</v>
      </c>
      <c r="Y12" s="188"/>
      <c r="Z12" s="118">
        <f t="shared" ref="Z12" si="26">+Y12*$I12</f>
        <v>0</v>
      </c>
    </row>
    <row r="13" spans="1:26" s="71" customFormat="1" ht="28.5" customHeight="1" thickBot="1" x14ac:dyDescent="0.3">
      <c r="A13" s="191" t="s">
        <v>92</v>
      </c>
      <c r="B13" s="192"/>
      <c r="C13" s="192"/>
      <c r="D13" s="192"/>
      <c r="E13" s="192"/>
      <c r="F13" s="192"/>
      <c r="G13" s="192"/>
      <c r="H13" s="192"/>
      <c r="I13" s="192"/>
      <c r="J13" s="119"/>
      <c r="K13" s="100">
        <f>SUM(K7:K12)</f>
        <v>0</v>
      </c>
      <c r="L13" s="119"/>
      <c r="M13" s="100">
        <f>SUM(M7:M12)</f>
        <v>0</v>
      </c>
      <c r="N13" s="123"/>
      <c r="O13" s="68"/>
      <c r="P13" s="126">
        <f>SUM(P7:P12)</f>
        <v>0</v>
      </c>
      <c r="Q13" s="119"/>
      <c r="R13" s="100">
        <f>SUM(R7:R12)</f>
        <v>0</v>
      </c>
      <c r="S13" s="119"/>
      <c r="T13" s="100">
        <f>SUM(T7:T12)</f>
        <v>0</v>
      </c>
      <c r="U13" s="119"/>
      <c r="V13" s="100">
        <f>SUM(V7:V12)</f>
        <v>0</v>
      </c>
      <c r="W13" s="119"/>
      <c r="X13" s="100">
        <f>SUM(X7:X12)</f>
        <v>0</v>
      </c>
      <c r="Y13" s="119"/>
      <c r="Z13" s="100">
        <f>SUM(Z7:Z12)</f>
        <v>0</v>
      </c>
    </row>
    <row r="14" spans="1:26" s="1" customFormat="1" ht="15.75" thickBot="1" x14ac:dyDescent="0.3">
      <c r="A14" s="264"/>
      <c r="B14" s="265"/>
      <c r="C14" s="265"/>
      <c r="D14" s="265"/>
      <c r="E14" s="265"/>
      <c r="F14" s="265"/>
      <c r="G14" s="265"/>
      <c r="H14" s="265"/>
      <c r="I14" s="266"/>
      <c r="J14" s="260"/>
      <c r="K14" s="260"/>
      <c r="L14" s="260"/>
      <c r="M14" s="260"/>
      <c r="N14" s="156"/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0"/>
    </row>
    <row r="15" spans="1:26" ht="15.75" hidden="1" thickBot="1" x14ac:dyDescent="0.3">
      <c r="A15" s="150" t="s">
        <v>38</v>
      </c>
      <c r="B15" s="150"/>
      <c r="C15" s="150"/>
      <c r="D15" s="151"/>
      <c r="E15" s="151"/>
      <c r="F15" s="152">
        <v>25000</v>
      </c>
      <c r="G15" s="153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</row>
    <row r="16" spans="1:26" ht="15.75" hidden="1" thickBot="1" x14ac:dyDescent="0.3">
      <c r="A16" s="150" t="s">
        <v>39</v>
      </c>
      <c r="B16" s="150"/>
      <c r="C16" s="150"/>
      <c r="D16" s="151"/>
      <c r="E16" s="151"/>
      <c r="F16" s="152">
        <v>100000</v>
      </c>
      <c r="G16" s="153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</row>
    <row r="17" spans="1:26" ht="15.75" hidden="1" thickBot="1" x14ac:dyDescent="0.3">
      <c r="A17" s="150" t="s">
        <v>43</v>
      </c>
      <c r="B17" s="150"/>
      <c r="C17" s="150"/>
      <c r="D17" s="151"/>
      <c r="E17" s="151"/>
      <c r="F17" s="152">
        <v>1500</v>
      </c>
      <c r="G17" s="153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</row>
    <row r="18" spans="1:26" s="112" customFormat="1" ht="30.75" customHeight="1" thickBot="1" x14ac:dyDescent="0.3">
      <c r="A18" s="232" t="s">
        <v>72</v>
      </c>
      <c r="B18" s="233"/>
      <c r="C18" s="234"/>
      <c r="D18" s="235">
        <f>+K13+M13+R13+T13+V13+X13+Z13</f>
        <v>0</v>
      </c>
      <c r="E18" s="235"/>
      <c r="F18" s="236"/>
      <c r="G18" s="146"/>
      <c r="H18" s="146"/>
      <c r="I18" s="146"/>
      <c r="J18" s="148"/>
      <c r="K18" s="149"/>
      <c r="L18" s="148"/>
      <c r="M18" s="149"/>
      <c r="N18" s="147"/>
      <c r="O18" s="148"/>
      <c r="P18" s="149"/>
      <c r="Q18" s="148"/>
      <c r="R18" s="149"/>
      <c r="S18" s="148"/>
      <c r="T18" s="149"/>
      <c r="U18" s="147"/>
      <c r="V18" s="148"/>
      <c r="W18" s="147"/>
      <c r="X18" s="148"/>
      <c r="Y18" s="147"/>
      <c r="Z18" s="157"/>
    </row>
    <row r="19" spans="1:26" x14ac:dyDescent="0.25">
      <c r="A19" s="150" t="s">
        <v>59</v>
      </c>
      <c r="B19" s="150" t="s">
        <v>67</v>
      </c>
      <c r="C19" s="150"/>
      <c r="D19" s="151"/>
      <c r="E19" s="151"/>
      <c r="F19" s="152"/>
      <c r="G19" s="153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</row>
  </sheetData>
  <sheetProtection password="C582" sheet="1" objects="1" scenarios="1" formatColumns="0"/>
  <mergeCells count="34">
    <mergeCell ref="S6:T6"/>
    <mergeCell ref="Q14:R14"/>
    <mergeCell ref="J4:K4"/>
    <mergeCell ref="L4:M4"/>
    <mergeCell ref="A18:C18"/>
    <mergeCell ref="D18:F18"/>
    <mergeCell ref="Q4:R4"/>
    <mergeCell ref="S4:T4"/>
    <mergeCell ref="Q6:R6"/>
    <mergeCell ref="Y4:Z4"/>
    <mergeCell ref="Y6:Z6"/>
    <mergeCell ref="Y14:Z14"/>
    <mergeCell ref="U4:V4"/>
    <mergeCell ref="W4:X4"/>
    <mergeCell ref="U6:V6"/>
    <mergeCell ref="W6:X6"/>
    <mergeCell ref="U14:V14"/>
    <mergeCell ref="W14:X14"/>
    <mergeCell ref="A1:Z1"/>
    <mergeCell ref="A2:Z2"/>
    <mergeCell ref="A3:Z3"/>
    <mergeCell ref="S14:T14"/>
    <mergeCell ref="O14:P14"/>
    <mergeCell ref="O6:P6"/>
    <mergeCell ref="O4:P4"/>
    <mergeCell ref="B5:G5"/>
    <mergeCell ref="B6:I6"/>
    <mergeCell ref="J6:K6"/>
    <mergeCell ref="L6:M6"/>
    <mergeCell ref="C12:G12"/>
    <mergeCell ref="A13:I13"/>
    <mergeCell ref="A14:I14"/>
    <mergeCell ref="J14:K14"/>
    <mergeCell ref="L14:M14"/>
  </mergeCells>
  <pageMargins left="0.7" right="0.7" top="0.75" bottom="0.75" header="0.3" footer="0.3"/>
  <pageSetup paperSize="5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9"/>
  <sheetViews>
    <sheetView zoomScale="80" zoomScaleNormal="80" workbookViewId="0">
      <selection activeCell="I7" sqref="I7"/>
    </sheetView>
  </sheetViews>
  <sheetFormatPr defaultRowHeight="15" x14ac:dyDescent="0.25"/>
  <cols>
    <col min="1" max="1" width="4" bestFit="1" customWidth="1"/>
    <col min="2" max="2" width="2.42578125" customWidth="1"/>
    <col min="3" max="3" width="14" customWidth="1"/>
    <col min="4" max="4" width="9.5703125" style="45" customWidth="1"/>
    <col min="5" max="5" width="3.7109375" style="45" customWidth="1"/>
    <col min="6" max="6" width="10.140625" style="45" customWidth="1"/>
    <col min="7" max="7" width="9" style="47" customWidth="1"/>
    <col min="8" max="8" width="14.140625" bestFit="1" customWidth="1"/>
    <col min="9" max="9" width="9.42578125" customWidth="1"/>
    <col min="10" max="10" width="15.28515625" bestFit="1" customWidth="1"/>
    <col min="11" max="11" width="14" bestFit="1" customWidth="1"/>
    <col min="12" max="12" width="15.28515625" bestFit="1" customWidth="1"/>
    <col min="13" max="13" width="14" bestFit="1" customWidth="1"/>
    <col min="14" max="14" width="2.28515625" hidden="1" customWidth="1"/>
    <col min="15" max="15" width="15.28515625" hidden="1" customWidth="1"/>
    <col min="16" max="16" width="14" hidden="1" customWidth="1"/>
    <col min="17" max="17" width="15.28515625" bestFit="1" customWidth="1"/>
    <col min="18" max="18" width="14" bestFit="1" customWidth="1"/>
    <col min="19" max="19" width="15.28515625" bestFit="1" customWidth="1"/>
    <col min="20" max="20" width="14" bestFit="1" customWidth="1"/>
    <col min="21" max="21" width="15.28515625" bestFit="1" customWidth="1"/>
    <col min="22" max="22" width="14" bestFit="1" customWidth="1"/>
    <col min="23" max="23" width="15.28515625" bestFit="1" customWidth="1"/>
    <col min="24" max="24" width="14" bestFit="1" customWidth="1"/>
  </cols>
  <sheetData>
    <row r="1" spans="1:24" ht="15.75" x14ac:dyDescent="0.25">
      <c r="A1" s="237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ht="15.75" x14ac:dyDescent="0.25">
      <c r="A2" s="237" t="s">
        <v>103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</row>
    <row r="3" spans="1:24" ht="16.5" thickBot="1" x14ac:dyDescent="0.3">
      <c r="A3" s="239" t="s">
        <v>83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</row>
    <row r="4" spans="1:24" x14ac:dyDescent="0.25">
      <c r="A4" s="2"/>
      <c r="B4" s="2"/>
      <c r="C4" s="2"/>
      <c r="D4" s="44"/>
      <c r="E4" s="44"/>
      <c r="F4" s="44"/>
      <c r="G4" s="46"/>
      <c r="H4" s="3"/>
      <c r="I4" s="3"/>
      <c r="J4" s="267" t="s">
        <v>1</v>
      </c>
      <c r="K4" s="268"/>
      <c r="L4" s="267" t="s">
        <v>2</v>
      </c>
      <c r="M4" s="268"/>
      <c r="N4" s="4"/>
      <c r="O4" s="230" t="s">
        <v>45</v>
      </c>
      <c r="P4" s="230"/>
      <c r="Q4" s="267" t="s">
        <v>45</v>
      </c>
      <c r="R4" s="268"/>
      <c r="S4" s="267" t="s">
        <v>49</v>
      </c>
      <c r="T4" s="268"/>
      <c r="U4" s="267" t="s">
        <v>50</v>
      </c>
      <c r="V4" s="268"/>
      <c r="W4" s="267" t="s">
        <v>51</v>
      </c>
      <c r="X4" s="268"/>
    </row>
    <row r="5" spans="1:24" x14ac:dyDescent="0.25">
      <c r="A5" s="5" t="s">
        <v>3</v>
      </c>
      <c r="B5" s="194" t="s">
        <v>44</v>
      </c>
      <c r="C5" s="195"/>
      <c r="D5" s="195"/>
      <c r="E5" s="195"/>
      <c r="F5" s="195"/>
      <c r="G5" s="196"/>
      <c r="H5" s="6" t="s">
        <v>4</v>
      </c>
      <c r="I5" s="114" t="s">
        <v>46</v>
      </c>
      <c r="J5" s="117" t="s">
        <v>5</v>
      </c>
      <c r="K5" s="97" t="s">
        <v>6</v>
      </c>
      <c r="L5" s="117" t="s">
        <v>5</v>
      </c>
      <c r="M5" s="97" t="s">
        <v>6</v>
      </c>
      <c r="N5" s="120"/>
      <c r="O5" s="8" t="s">
        <v>5</v>
      </c>
      <c r="P5" s="124" t="s">
        <v>6</v>
      </c>
      <c r="Q5" s="117" t="s">
        <v>5</v>
      </c>
      <c r="R5" s="97" t="s">
        <v>6</v>
      </c>
      <c r="S5" s="117" t="s">
        <v>5</v>
      </c>
      <c r="T5" s="97" t="s">
        <v>6</v>
      </c>
      <c r="U5" s="117" t="s">
        <v>5</v>
      </c>
      <c r="V5" s="97" t="s">
        <v>6</v>
      </c>
      <c r="W5" s="117" t="s">
        <v>5</v>
      </c>
      <c r="X5" s="97" t="s">
        <v>6</v>
      </c>
    </row>
    <row r="6" spans="1:24" x14ac:dyDescent="0.25">
      <c r="A6" s="10" t="s">
        <v>31</v>
      </c>
      <c r="B6" s="212" t="s">
        <v>35</v>
      </c>
      <c r="C6" s="213"/>
      <c r="D6" s="213"/>
      <c r="E6" s="213"/>
      <c r="F6" s="213"/>
      <c r="G6" s="213"/>
      <c r="H6" s="213"/>
      <c r="I6" s="213"/>
      <c r="J6" s="262"/>
      <c r="K6" s="263"/>
      <c r="L6" s="262"/>
      <c r="M6" s="263"/>
      <c r="N6" s="121"/>
      <c r="O6" s="215"/>
      <c r="P6" s="261"/>
      <c r="Q6" s="262"/>
      <c r="R6" s="263"/>
      <c r="S6" s="262"/>
      <c r="T6" s="263"/>
      <c r="U6" s="262"/>
      <c r="V6" s="263"/>
      <c r="W6" s="262"/>
      <c r="X6" s="263"/>
    </row>
    <row r="7" spans="1:24" x14ac:dyDescent="0.25">
      <c r="A7" s="5"/>
      <c r="B7" s="13">
        <v>1</v>
      </c>
      <c r="C7" s="62" t="s">
        <v>40</v>
      </c>
      <c r="D7" s="48">
        <v>0</v>
      </c>
      <c r="E7" s="48" t="s">
        <v>36</v>
      </c>
      <c r="F7" s="61">
        <v>1500</v>
      </c>
      <c r="G7" s="102" t="s">
        <v>42</v>
      </c>
      <c r="H7" s="32" t="s">
        <v>24</v>
      </c>
      <c r="I7" s="115">
        <v>12</v>
      </c>
      <c r="J7" s="188"/>
      <c r="K7" s="118">
        <f>+J7*$I7</f>
        <v>0</v>
      </c>
      <c r="L7" s="188"/>
      <c r="M7" s="118">
        <f>+L7*$I7</f>
        <v>0</v>
      </c>
      <c r="N7" s="121"/>
      <c r="O7" s="16"/>
      <c r="P7" s="125">
        <f t="shared" ref="P7:P12" si="0">+O7*$I7</f>
        <v>0</v>
      </c>
      <c r="Q7" s="188"/>
      <c r="R7" s="118">
        <f>+Q7*$I7</f>
        <v>0</v>
      </c>
      <c r="S7" s="188"/>
      <c r="T7" s="118">
        <f>+S7*$I7</f>
        <v>0</v>
      </c>
      <c r="U7" s="188"/>
      <c r="V7" s="118">
        <f>+U7*$I7</f>
        <v>0</v>
      </c>
      <c r="W7" s="188"/>
      <c r="X7" s="118">
        <f>+W7*$I7</f>
        <v>0</v>
      </c>
    </row>
    <row r="8" spans="1:24" x14ac:dyDescent="0.25">
      <c r="A8" s="5"/>
      <c r="B8" s="13">
        <v>2</v>
      </c>
      <c r="C8" s="62" t="s">
        <v>40</v>
      </c>
      <c r="D8" s="61">
        <v>1501</v>
      </c>
      <c r="E8" s="48" t="s">
        <v>36</v>
      </c>
      <c r="F8" s="61">
        <v>3000</v>
      </c>
      <c r="G8" s="102" t="s">
        <v>42</v>
      </c>
      <c r="H8" s="32" t="s">
        <v>24</v>
      </c>
      <c r="I8" s="115">
        <v>12</v>
      </c>
      <c r="J8" s="188"/>
      <c r="K8" s="118">
        <f t="shared" ref="K8:M12" si="1">+J8*$I8</f>
        <v>0</v>
      </c>
      <c r="L8" s="188"/>
      <c r="M8" s="118">
        <f t="shared" si="1"/>
        <v>0</v>
      </c>
      <c r="N8" s="121"/>
      <c r="O8" s="34"/>
      <c r="P8" s="125">
        <f t="shared" si="0"/>
        <v>0</v>
      </c>
      <c r="Q8" s="188"/>
      <c r="R8" s="118">
        <f t="shared" ref="R8" si="2">+Q8*$I8</f>
        <v>0</v>
      </c>
      <c r="S8" s="188"/>
      <c r="T8" s="118">
        <f t="shared" ref="T8" si="3">+S8*$I8</f>
        <v>0</v>
      </c>
      <c r="U8" s="188"/>
      <c r="V8" s="118">
        <f t="shared" ref="V8" si="4">+U8*$I8</f>
        <v>0</v>
      </c>
      <c r="W8" s="188"/>
      <c r="X8" s="118">
        <f t="shared" ref="X8" si="5">+W8*$I8</f>
        <v>0</v>
      </c>
    </row>
    <row r="9" spans="1:24" x14ac:dyDescent="0.25">
      <c r="A9" s="5"/>
      <c r="B9" s="13">
        <v>3</v>
      </c>
      <c r="C9" s="62" t="s">
        <v>40</v>
      </c>
      <c r="D9" s="61">
        <v>3001</v>
      </c>
      <c r="E9" s="48" t="s">
        <v>36</v>
      </c>
      <c r="F9" s="61">
        <v>4500</v>
      </c>
      <c r="G9" s="102" t="s">
        <v>42</v>
      </c>
      <c r="H9" s="32" t="s">
        <v>24</v>
      </c>
      <c r="I9" s="115">
        <v>12</v>
      </c>
      <c r="J9" s="188"/>
      <c r="K9" s="118">
        <f t="shared" si="1"/>
        <v>0</v>
      </c>
      <c r="L9" s="188"/>
      <c r="M9" s="118">
        <f t="shared" si="1"/>
        <v>0</v>
      </c>
      <c r="N9" s="121"/>
      <c r="O9" s="35"/>
      <c r="P9" s="125">
        <f t="shared" si="0"/>
        <v>0</v>
      </c>
      <c r="Q9" s="188"/>
      <c r="R9" s="118">
        <f t="shared" ref="R9" si="6">+Q9*$I9</f>
        <v>0</v>
      </c>
      <c r="S9" s="188"/>
      <c r="T9" s="118">
        <f t="shared" ref="T9" si="7">+S9*$I9</f>
        <v>0</v>
      </c>
      <c r="U9" s="188"/>
      <c r="V9" s="118">
        <f t="shared" ref="V9" si="8">+U9*$I9</f>
        <v>0</v>
      </c>
      <c r="W9" s="188"/>
      <c r="X9" s="118">
        <f t="shared" ref="X9" si="9">+W9*$I9</f>
        <v>0</v>
      </c>
    </row>
    <row r="10" spans="1:24" x14ac:dyDescent="0.25">
      <c r="A10" s="5"/>
      <c r="B10" s="13">
        <v>4</v>
      </c>
      <c r="C10" s="62" t="s">
        <v>40</v>
      </c>
      <c r="D10" s="61">
        <v>4501</v>
      </c>
      <c r="E10" s="48" t="s">
        <v>36</v>
      </c>
      <c r="F10" s="61">
        <v>6000</v>
      </c>
      <c r="G10" s="102" t="s">
        <v>42</v>
      </c>
      <c r="H10" s="32" t="s">
        <v>24</v>
      </c>
      <c r="I10" s="115">
        <v>12</v>
      </c>
      <c r="J10" s="188"/>
      <c r="K10" s="118">
        <f t="shared" si="1"/>
        <v>0</v>
      </c>
      <c r="L10" s="188"/>
      <c r="M10" s="118">
        <f t="shared" si="1"/>
        <v>0</v>
      </c>
      <c r="N10" s="121"/>
      <c r="O10" s="35"/>
      <c r="P10" s="125">
        <f t="shared" si="0"/>
        <v>0</v>
      </c>
      <c r="Q10" s="188"/>
      <c r="R10" s="118">
        <f t="shared" ref="R10" si="10">+Q10*$I10</f>
        <v>0</v>
      </c>
      <c r="S10" s="188"/>
      <c r="T10" s="118">
        <f t="shared" ref="T10" si="11">+S10*$I10</f>
        <v>0</v>
      </c>
      <c r="U10" s="188"/>
      <c r="V10" s="118">
        <f t="shared" ref="V10" si="12">+U10*$I10</f>
        <v>0</v>
      </c>
      <c r="W10" s="188"/>
      <c r="X10" s="118">
        <f t="shared" ref="X10" si="13">+W10*$I10</f>
        <v>0</v>
      </c>
    </row>
    <row r="11" spans="1:24" x14ac:dyDescent="0.25">
      <c r="A11" s="5"/>
      <c r="B11" s="13">
        <v>5</v>
      </c>
      <c r="C11" s="62" t="s">
        <v>41</v>
      </c>
      <c r="D11" s="61">
        <v>6001</v>
      </c>
      <c r="E11" s="48" t="s">
        <v>36</v>
      </c>
      <c r="F11" s="61">
        <v>7500</v>
      </c>
      <c r="G11" s="102" t="s">
        <v>42</v>
      </c>
      <c r="H11" s="32" t="s">
        <v>24</v>
      </c>
      <c r="I11" s="115">
        <v>12</v>
      </c>
      <c r="J11" s="188"/>
      <c r="K11" s="118">
        <f t="shared" si="1"/>
        <v>0</v>
      </c>
      <c r="L11" s="188"/>
      <c r="M11" s="118">
        <f t="shared" si="1"/>
        <v>0</v>
      </c>
      <c r="N11" s="121"/>
      <c r="O11" s="35"/>
      <c r="P11" s="125">
        <f t="shared" si="0"/>
        <v>0</v>
      </c>
      <c r="Q11" s="188"/>
      <c r="R11" s="118">
        <f t="shared" ref="R11" si="14">+Q11*$I11</f>
        <v>0</v>
      </c>
      <c r="S11" s="188"/>
      <c r="T11" s="118">
        <f t="shared" ref="T11" si="15">+S11*$I11</f>
        <v>0</v>
      </c>
      <c r="U11" s="188"/>
      <c r="V11" s="118">
        <f t="shared" ref="V11" si="16">+U11*$I11</f>
        <v>0</v>
      </c>
      <c r="W11" s="188"/>
      <c r="X11" s="118">
        <f t="shared" ref="X11" si="17">+W11*$I11</f>
        <v>0</v>
      </c>
    </row>
    <row r="12" spans="1:24" x14ac:dyDescent="0.25">
      <c r="A12" s="5"/>
      <c r="B12" s="13">
        <v>6</v>
      </c>
      <c r="C12" s="209" t="s">
        <v>65</v>
      </c>
      <c r="D12" s="210"/>
      <c r="E12" s="210"/>
      <c r="F12" s="210"/>
      <c r="G12" s="211"/>
      <c r="H12" s="32" t="s">
        <v>24</v>
      </c>
      <c r="I12" s="116">
        <v>12</v>
      </c>
      <c r="J12" s="188"/>
      <c r="K12" s="118">
        <f t="shared" si="1"/>
        <v>0</v>
      </c>
      <c r="L12" s="188"/>
      <c r="M12" s="118">
        <f t="shared" si="1"/>
        <v>0</v>
      </c>
      <c r="N12" s="122"/>
      <c r="O12" s="35"/>
      <c r="P12" s="125">
        <f t="shared" si="0"/>
        <v>0</v>
      </c>
      <c r="Q12" s="188"/>
      <c r="R12" s="118">
        <f t="shared" ref="R12" si="18">+Q12*$I12</f>
        <v>0</v>
      </c>
      <c r="S12" s="188"/>
      <c r="T12" s="118">
        <f t="shared" ref="T12" si="19">+S12*$I12</f>
        <v>0</v>
      </c>
      <c r="U12" s="188"/>
      <c r="V12" s="118">
        <f t="shared" ref="V12" si="20">+U12*$I12</f>
        <v>0</v>
      </c>
      <c r="W12" s="188"/>
      <c r="X12" s="118">
        <f t="shared" ref="X12" si="21">+W12*$I12</f>
        <v>0</v>
      </c>
    </row>
    <row r="13" spans="1:24" s="71" customFormat="1" ht="28.5" customHeight="1" thickBot="1" x14ac:dyDescent="0.3">
      <c r="A13" s="191" t="s">
        <v>93</v>
      </c>
      <c r="B13" s="192"/>
      <c r="C13" s="192"/>
      <c r="D13" s="192"/>
      <c r="E13" s="192"/>
      <c r="F13" s="192"/>
      <c r="G13" s="192"/>
      <c r="H13" s="192"/>
      <c r="I13" s="192"/>
      <c r="J13" s="119"/>
      <c r="K13" s="100">
        <f>SUM(K7:K12)</f>
        <v>0</v>
      </c>
      <c r="L13" s="119"/>
      <c r="M13" s="100">
        <f>SUM(M7:M12)</f>
        <v>0</v>
      </c>
      <c r="N13" s="123"/>
      <c r="O13" s="68"/>
      <c r="P13" s="126">
        <f>SUM(P7:P12)</f>
        <v>0</v>
      </c>
      <c r="Q13" s="119"/>
      <c r="R13" s="100">
        <f>SUM(R7:R12)</f>
        <v>0</v>
      </c>
      <c r="S13" s="119"/>
      <c r="T13" s="100">
        <f>SUM(T7:T12)</f>
        <v>0</v>
      </c>
      <c r="U13" s="119"/>
      <c r="V13" s="100">
        <f>SUM(V7:V12)</f>
        <v>0</v>
      </c>
      <c r="W13" s="119"/>
      <c r="X13" s="100">
        <f>SUM(X7:X12)</f>
        <v>0</v>
      </c>
    </row>
    <row r="14" spans="1:24" s="1" customFormat="1" ht="15.75" thickBot="1" x14ac:dyDescent="0.3">
      <c r="A14" s="270"/>
      <c r="B14" s="271"/>
      <c r="C14" s="271"/>
      <c r="D14" s="271"/>
      <c r="E14" s="271"/>
      <c r="F14" s="271"/>
      <c r="G14" s="271"/>
      <c r="H14" s="271"/>
      <c r="I14" s="272"/>
      <c r="J14" s="269"/>
      <c r="K14" s="269"/>
      <c r="L14" s="269"/>
      <c r="M14" s="269"/>
      <c r="N14" s="113"/>
      <c r="O14" s="269"/>
      <c r="P14" s="269"/>
      <c r="Q14" s="269"/>
      <c r="R14" s="269"/>
      <c r="S14" s="269"/>
      <c r="T14" s="269"/>
      <c r="U14" s="269"/>
      <c r="V14" s="269"/>
      <c r="W14" s="269"/>
      <c r="X14" s="269"/>
    </row>
    <row r="15" spans="1:24" ht="15.75" hidden="1" thickBot="1" x14ac:dyDescent="0.3">
      <c r="A15" t="s">
        <v>38</v>
      </c>
      <c r="F15" s="66">
        <v>25000</v>
      </c>
    </row>
    <row r="16" spans="1:24" ht="15.75" hidden="1" thickBot="1" x14ac:dyDescent="0.3">
      <c r="A16" t="s">
        <v>39</v>
      </c>
      <c r="F16" s="66">
        <v>100000</v>
      </c>
    </row>
    <row r="17" spans="1:27" ht="15.75" hidden="1" thickBot="1" x14ac:dyDescent="0.3">
      <c r="A17" t="s">
        <v>43</v>
      </c>
      <c r="F17" s="66">
        <v>1500</v>
      </c>
    </row>
    <row r="18" spans="1:27" s="112" customFormat="1" ht="30.75" customHeight="1" thickBot="1" x14ac:dyDescent="0.3">
      <c r="A18" s="232" t="s">
        <v>72</v>
      </c>
      <c r="B18" s="233"/>
      <c r="C18" s="234"/>
      <c r="D18" s="235">
        <f>+K13+M13+R13+T13+V13+X13</f>
        <v>0</v>
      </c>
      <c r="E18" s="235"/>
      <c r="F18" s="236"/>
      <c r="G18" s="146"/>
      <c r="H18" s="146"/>
      <c r="I18" s="146"/>
      <c r="J18" s="148"/>
      <c r="K18" s="149"/>
      <c r="L18" s="148"/>
      <c r="M18" s="149"/>
      <c r="N18" s="147"/>
      <c r="O18" s="148"/>
      <c r="P18" s="149"/>
      <c r="Q18" s="148"/>
      <c r="R18" s="149"/>
      <c r="S18" s="148"/>
      <c r="T18" s="149"/>
      <c r="U18" s="147"/>
      <c r="V18" s="148"/>
      <c r="W18" s="147"/>
      <c r="X18" s="148"/>
      <c r="Y18" s="157"/>
      <c r="Z18" s="157"/>
      <c r="AA18" s="157"/>
    </row>
    <row r="19" spans="1:27" x14ac:dyDescent="0.25">
      <c r="A19" s="150" t="s">
        <v>59</v>
      </c>
      <c r="B19" s="150" t="s">
        <v>67</v>
      </c>
      <c r="C19" s="150"/>
      <c r="D19" s="151"/>
      <c r="E19" s="151"/>
      <c r="F19" s="152"/>
      <c r="G19" s="153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</row>
  </sheetData>
  <sheetProtection password="C582" sheet="1" objects="1" scenarios="1" formatColumns="0"/>
  <mergeCells count="31">
    <mergeCell ref="Q6:R6"/>
    <mergeCell ref="S6:T6"/>
    <mergeCell ref="U6:V6"/>
    <mergeCell ref="W14:X14"/>
    <mergeCell ref="A18:C18"/>
    <mergeCell ref="D18:F18"/>
    <mergeCell ref="C12:G12"/>
    <mergeCell ref="A13:I13"/>
    <mergeCell ref="A14:I14"/>
    <mergeCell ref="J14:K14"/>
    <mergeCell ref="L14:M14"/>
    <mergeCell ref="O14:P14"/>
    <mergeCell ref="Q14:R14"/>
    <mergeCell ref="S14:T14"/>
    <mergeCell ref="U14:V14"/>
    <mergeCell ref="W6:X6"/>
    <mergeCell ref="A1:X1"/>
    <mergeCell ref="A2:X2"/>
    <mergeCell ref="A3:X3"/>
    <mergeCell ref="J4:K4"/>
    <mergeCell ref="L4:M4"/>
    <mergeCell ref="O4:P4"/>
    <mergeCell ref="Q4:R4"/>
    <mergeCell ref="S4:T4"/>
    <mergeCell ref="U4:V4"/>
    <mergeCell ref="W4:X4"/>
    <mergeCell ref="B5:G5"/>
    <mergeCell ref="B6:I6"/>
    <mergeCell ref="J6:K6"/>
    <mergeCell ref="L6:M6"/>
    <mergeCell ref="O6:P6"/>
  </mergeCells>
  <pageMargins left="0.7" right="0.7" top="0.75" bottom="0.75" header="0.3" footer="0.3"/>
  <pageSetup paperSize="5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workbookViewId="0">
      <selection activeCell="K16" sqref="K16"/>
    </sheetView>
  </sheetViews>
  <sheetFormatPr defaultRowHeight="15" x14ac:dyDescent="0.25"/>
  <cols>
    <col min="1" max="1" width="22.28515625" customWidth="1"/>
    <col min="2" max="8" width="10" bestFit="1" customWidth="1"/>
    <col min="9" max="9" width="11.5703125" bestFit="1" customWidth="1"/>
    <col min="10" max="10" width="2.7109375" customWidth="1"/>
    <col min="11" max="11" width="22" customWidth="1"/>
    <col min="12" max="12" width="14" bestFit="1" customWidth="1"/>
    <col min="13" max="17" width="10" bestFit="1" customWidth="1"/>
    <col min="18" max="18" width="12" bestFit="1" customWidth="1"/>
  </cols>
  <sheetData>
    <row r="1" spans="1:18" ht="15.75" x14ac:dyDescent="0.25">
      <c r="A1" s="274" t="s">
        <v>0</v>
      </c>
      <c r="B1" s="275"/>
      <c r="C1" s="275"/>
      <c r="D1" s="275"/>
      <c r="E1" s="275"/>
      <c r="F1" s="275"/>
      <c r="G1" s="275"/>
      <c r="H1" s="275"/>
      <c r="I1" s="276"/>
      <c r="J1" s="130"/>
      <c r="K1" s="274" t="s">
        <v>0</v>
      </c>
      <c r="L1" s="275"/>
      <c r="M1" s="275"/>
      <c r="N1" s="275"/>
      <c r="O1" s="275"/>
      <c r="P1" s="275"/>
      <c r="Q1" s="275"/>
      <c r="R1" s="276"/>
    </row>
    <row r="2" spans="1:18" ht="15.75" x14ac:dyDescent="0.25">
      <c r="A2" s="277" t="s">
        <v>104</v>
      </c>
      <c r="B2" s="278"/>
      <c r="C2" s="278"/>
      <c r="D2" s="278"/>
      <c r="E2" s="278"/>
      <c r="F2" s="278"/>
      <c r="G2" s="278"/>
      <c r="H2" s="278"/>
      <c r="I2" s="279"/>
      <c r="J2" s="130"/>
      <c r="K2" s="277" t="s">
        <v>104</v>
      </c>
      <c r="L2" s="278"/>
      <c r="M2" s="278"/>
      <c r="N2" s="278"/>
      <c r="O2" s="278"/>
      <c r="P2" s="278"/>
      <c r="Q2" s="278"/>
      <c r="R2" s="279"/>
    </row>
    <row r="3" spans="1:18" ht="15.75" x14ac:dyDescent="0.25">
      <c r="A3" s="247" t="s">
        <v>48</v>
      </c>
      <c r="B3" s="239"/>
      <c r="C3" s="239"/>
      <c r="D3" s="239"/>
      <c r="E3" s="239"/>
      <c r="F3" s="239"/>
      <c r="G3" s="239"/>
      <c r="H3" s="239"/>
      <c r="I3" s="280"/>
      <c r="J3" s="130"/>
      <c r="K3" s="247" t="s">
        <v>48</v>
      </c>
      <c r="L3" s="239"/>
      <c r="M3" s="239"/>
      <c r="N3" s="239"/>
      <c r="O3" s="239"/>
      <c r="P3" s="239"/>
      <c r="Q3" s="239"/>
      <c r="R3" s="280"/>
    </row>
    <row r="4" spans="1:18" ht="15.75" x14ac:dyDescent="0.25">
      <c r="A4" s="138"/>
      <c r="B4" s="273" t="s">
        <v>86</v>
      </c>
      <c r="C4" s="273"/>
      <c r="D4" s="273"/>
      <c r="E4" s="273"/>
      <c r="F4" s="273"/>
      <c r="G4" s="273"/>
      <c r="H4" s="273"/>
      <c r="I4" s="139"/>
      <c r="J4" s="130"/>
      <c r="K4" s="138"/>
      <c r="L4" s="273" t="s">
        <v>87</v>
      </c>
      <c r="M4" s="273"/>
      <c r="N4" s="273"/>
      <c r="O4" s="273"/>
      <c r="P4" s="273"/>
      <c r="Q4" s="273"/>
      <c r="R4" s="139"/>
    </row>
    <row r="5" spans="1:18" x14ac:dyDescent="0.25">
      <c r="A5" s="144" t="s">
        <v>53</v>
      </c>
      <c r="B5" s="137" t="s">
        <v>1</v>
      </c>
      <c r="C5" s="137" t="s">
        <v>2</v>
      </c>
      <c r="D5" s="137" t="s">
        <v>45</v>
      </c>
      <c r="E5" s="137" t="s">
        <v>49</v>
      </c>
      <c r="F5" s="137" t="s">
        <v>50</v>
      </c>
      <c r="G5" s="137" t="s">
        <v>51</v>
      </c>
      <c r="H5" s="137" t="s">
        <v>52</v>
      </c>
      <c r="I5" s="145" t="s">
        <v>84</v>
      </c>
      <c r="J5" s="130"/>
      <c r="K5" s="132" t="s">
        <v>53</v>
      </c>
      <c r="L5" s="137" t="s">
        <v>1</v>
      </c>
      <c r="M5" s="137" t="s">
        <v>2</v>
      </c>
      <c r="N5" s="137" t="s">
        <v>45</v>
      </c>
      <c r="O5" s="137" t="s">
        <v>49</v>
      </c>
      <c r="P5" s="137" t="s">
        <v>50</v>
      </c>
      <c r="Q5" s="137" t="s">
        <v>51</v>
      </c>
      <c r="R5" s="133" t="s">
        <v>85</v>
      </c>
    </row>
    <row r="6" spans="1:18" s="71" customFormat="1" ht="24.95" customHeight="1" x14ac:dyDescent="0.25">
      <c r="A6" s="99" t="s">
        <v>94</v>
      </c>
      <c r="B6" s="127">
        <f>+'Toll CS Base'!L40</f>
        <v>0</v>
      </c>
      <c r="C6" s="127">
        <f>+'Toll CS Base'!O40</f>
        <v>0</v>
      </c>
      <c r="D6" s="127">
        <f>+'Toll CS Base'!T40</f>
        <v>0</v>
      </c>
      <c r="E6" s="127">
        <f>+'Toll CS Base'!W40</f>
        <v>0</v>
      </c>
      <c r="F6" s="127">
        <f>+'Toll CS Base'!Z40</f>
        <v>0</v>
      </c>
      <c r="G6" s="127">
        <f>+'Toll CS Base'!AC40</f>
        <v>0</v>
      </c>
      <c r="H6" s="127">
        <f>+'Toll CS Base'!AF40</f>
        <v>0</v>
      </c>
      <c r="I6" s="140">
        <f>SUM(B6:H6)</f>
        <v>0</v>
      </c>
      <c r="J6" s="131"/>
      <c r="K6" s="99" t="str">
        <f>A6</f>
        <v>Toll Customer Service</v>
      </c>
      <c r="L6" s="129">
        <f>+'Toll CS Option'!L38</f>
        <v>0</v>
      </c>
      <c r="M6" s="129">
        <f>+'Toll CS Option'!O38</f>
        <v>0</v>
      </c>
      <c r="N6" s="129">
        <f>+'Toll CS Option'!T38</f>
        <v>0</v>
      </c>
      <c r="O6" s="129">
        <f>+'Toll CS Option'!W38</f>
        <v>0</v>
      </c>
      <c r="P6" s="129">
        <f>+'Toll CS Option'!Z38</f>
        <v>0</v>
      </c>
      <c r="Q6" s="129">
        <f>+'Toll CS Option'!AC38</f>
        <v>0</v>
      </c>
      <c r="R6" s="142">
        <f>SUM(L6:Q6)</f>
        <v>0</v>
      </c>
    </row>
    <row r="7" spans="1:18" ht="24.95" customHeight="1" x14ac:dyDescent="0.25">
      <c r="A7" s="99" t="s">
        <v>54</v>
      </c>
      <c r="B7" s="128">
        <f>'TMC Base'!M11</f>
        <v>0</v>
      </c>
      <c r="C7" s="128">
        <f>'TMC Base'!P11</f>
        <v>0</v>
      </c>
      <c r="D7" s="128">
        <f>'TMC Base'!S11</f>
        <v>0</v>
      </c>
      <c r="E7" s="128">
        <f>'TMC Base'!V11</f>
        <v>0</v>
      </c>
      <c r="F7" s="128">
        <f>'TMC Base'!Y11</f>
        <v>0</v>
      </c>
      <c r="G7" s="128">
        <f>'TMC Base'!AB11</f>
        <v>0</v>
      </c>
      <c r="H7" s="128">
        <f>'TMC Base'!AE11</f>
        <v>0</v>
      </c>
      <c r="I7" s="140">
        <f t="shared" ref="I7:I8" si="0">SUM(B7:H7)</f>
        <v>0</v>
      </c>
      <c r="J7" s="130"/>
      <c r="K7" s="99" t="s">
        <v>54</v>
      </c>
      <c r="L7" s="129">
        <f>'TMC Option'!M11</f>
        <v>0</v>
      </c>
      <c r="M7" s="129">
        <f>'TMC Option'!P11</f>
        <v>0</v>
      </c>
      <c r="N7" s="129">
        <f>'TMC Option'!S11</f>
        <v>0</v>
      </c>
      <c r="O7" s="129">
        <f>'TMC Option'!V11</f>
        <v>0</v>
      </c>
      <c r="P7" s="129">
        <f>'TMC Option'!Y11</f>
        <v>0</v>
      </c>
      <c r="Q7" s="129">
        <f>'TMC Option'!AE11</f>
        <v>0</v>
      </c>
      <c r="R7" s="142">
        <f t="shared" ref="R7:R8" si="1">SUM(L7:Q7)</f>
        <v>0</v>
      </c>
    </row>
    <row r="8" spans="1:18" ht="24.95" customHeight="1" x14ac:dyDescent="0.25">
      <c r="A8" s="99" t="s">
        <v>55</v>
      </c>
      <c r="B8" s="128">
        <f>+'Ferry Base'!K13</f>
        <v>0</v>
      </c>
      <c r="C8" s="128">
        <f>+'Ferry Base'!M13</f>
        <v>0</v>
      </c>
      <c r="D8" s="128">
        <f>+'Ferry Base'!R13</f>
        <v>0</v>
      </c>
      <c r="E8" s="128">
        <f>+'Ferry Base'!T13</f>
        <v>0</v>
      </c>
      <c r="F8" s="128">
        <f>+'Ferry Base'!V13</f>
        <v>0</v>
      </c>
      <c r="G8" s="128">
        <f>+'Ferry Base'!X13</f>
        <v>0</v>
      </c>
      <c r="H8" s="128">
        <f>+'Ferry Base'!Z13</f>
        <v>0</v>
      </c>
      <c r="I8" s="140">
        <f t="shared" si="0"/>
        <v>0</v>
      </c>
      <c r="J8" s="130"/>
      <c r="K8" s="99" t="s">
        <v>55</v>
      </c>
      <c r="L8" s="129">
        <f>+'Ferry Option'!K13</f>
        <v>0</v>
      </c>
      <c r="M8" s="129">
        <f>+'Ferry Option'!M13</f>
        <v>0</v>
      </c>
      <c r="N8" s="129">
        <f>+'Ferry Option'!R13</f>
        <v>0</v>
      </c>
      <c r="O8" s="129">
        <f>+'Ferry Option'!T13</f>
        <v>0</v>
      </c>
      <c r="P8" s="129">
        <f>+'Ferry Option'!V13</f>
        <v>0</v>
      </c>
      <c r="Q8" s="129">
        <f>+'Ferry Option'!X13</f>
        <v>0</v>
      </c>
      <c r="R8" s="142">
        <f t="shared" si="1"/>
        <v>0</v>
      </c>
    </row>
    <row r="9" spans="1:18" ht="24.95" customHeight="1" thickBot="1" x14ac:dyDescent="0.3">
      <c r="A9" s="134" t="s">
        <v>33</v>
      </c>
      <c r="B9" s="135">
        <f>SUM(B6:B8)</f>
        <v>0</v>
      </c>
      <c r="C9" s="135">
        <f t="shared" ref="C9:I9" si="2">SUM(C6:C8)</f>
        <v>0</v>
      </c>
      <c r="D9" s="135">
        <f t="shared" si="2"/>
        <v>0</v>
      </c>
      <c r="E9" s="135">
        <f t="shared" si="2"/>
        <v>0</v>
      </c>
      <c r="F9" s="135">
        <f t="shared" si="2"/>
        <v>0</v>
      </c>
      <c r="G9" s="135">
        <f t="shared" si="2"/>
        <v>0</v>
      </c>
      <c r="H9" s="135">
        <f t="shared" si="2"/>
        <v>0</v>
      </c>
      <c r="I9" s="141">
        <f t="shared" si="2"/>
        <v>0</v>
      </c>
      <c r="J9" s="130"/>
      <c r="K9" s="134" t="s">
        <v>33</v>
      </c>
      <c r="L9" s="136">
        <f>SUM(L6:L8)</f>
        <v>0</v>
      </c>
      <c r="M9" s="136">
        <f t="shared" ref="M9:R9" si="3">SUM(M6:M8)</f>
        <v>0</v>
      </c>
      <c r="N9" s="136">
        <f t="shared" si="3"/>
        <v>0</v>
      </c>
      <c r="O9" s="136">
        <f t="shared" si="3"/>
        <v>0</v>
      </c>
      <c r="P9" s="136">
        <f t="shared" si="3"/>
        <v>0</v>
      </c>
      <c r="Q9" s="136">
        <f t="shared" si="3"/>
        <v>0</v>
      </c>
      <c r="R9" s="143">
        <f t="shared" si="3"/>
        <v>0</v>
      </c>
    </row>
    <row r="10" spans="1:18" ht="24.95" customHeight="1" x14ac:dyDescent="0.25"/>
    <row r="11" spans="1:18" ht="24.95" customHeight="1" x14ac:dyDescent="0.25"/>
    <row r="12" spans="1:18" ht="24.95" customHeight="1" x14ac:dyDescent="0.25"/>
    <row r="13" spans="1:18" ht="24.95" customHeight="1" x14ac:dyDescent="0.25"/>
  </sheetData>
  <sheetProtection password="C582" sheet="1" objects="1" scenarios="1" formatColumns="0"/>
  <mergeCells count="8">
    <mergeCell ref="B4:H4"/>
    <mergeCell ref="A1:I1"/>
    <mergeCell ref="A2:I2"/>
    <mergeCell ref="A3:I3"/>
    <mergeCell ref="K1:R1"/>
    <mergeCell ref="K2:R2"/>
    <mergeCell ref="K3:R3"/>
    <mergeCell ref="L4:Q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16f00c2e-ac5c-418b-9f13-a0771dbd417d">CONNECT-416-27</_dlc_DocId>
    <_dlc_DocIdUrl xmlns="16f00c2e-ac5c-418b-9f13-a0771dbd417d">
      <Url>https://connect.ncdot.gov/business/Turnpike/_layouts/15/DocIdRedir.aspx?ID=CONNECT-416-27</Url>
      <Description>CONNECT-416-27</Description>
    </_dlc_DocIdUrl>
    <Catagory xmlns="7dc39018-73e0-4a51-ac59-2c651fa6591b">Toll Operations RFP 3-2013</Catagory>
    <URL xmlns="http://schemas.microsoft.com/sharepoint/v3">
      <Url xsi:nil="true"/>
      <Description xsi:nil="true"/>
    </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1EA03DFE88B34EBE87DAB88F96E30D" ma:contentTypeVersion="3" ma:contentTypeDescription="Create a new document." ma:contentTypeScope="" ma:versionID="6917315837ef4abc47c9067ed8800f87">
  <xsd:schema xmlns:xsd="http://www.w3.org/2001/XMLSchema" xmlns:xs="http://www.w3.org/2001/XMLSchema" xmlns:p="http://schemas.microsoft.com/office/2006/metadata/properties" xmlns:ns1="http://schemas.microsoft.com/sharepoint/v3" xmlns:ns2="7dc39018-73e0-4a51-ac59-2c651fa6591b" xmlns:ns3="16f00c2e-ac5c-418b-9f13-a0771dbd417d" targetNamespace="http://schemas.microsoft.com/office/2006/metadata/properties" ma:root="true" ma:fieldsID="1a1eee7408303c1dd5628983900886a2" ns1:_="" ns2:_="" ns3:_="">
    <xsd:import namespace="http://schemas.microsoft.com/sharepoint/v3"/>
    <xsd:import namespace="7dc39018-73e0-4a51-ac59-2c651fa6591b"/>
    <xsd:import namespace="16f00c2e-ac5c-418b-9f13-a0771dbd417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atagory" minOccurs="0"/>
                <xsd:element ref="ns3:_dlc_DocId" minOccurs="0"/>
                <xsd:element ref="ns3:_dlc_DocIdUrl" minOccurs="0"/>
                <xsd:element ref="ns3:_dlc_DocIdPersistId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4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39018-73e0-4a51-ac59-2c651fa6591b" elementFormDefault="qualified">
    <xsd:import namespace="http://schemas.microsoft.com/office/2006/documentManagement/types"/>
    <xsd:import namespace="http://schemas.microsoft.com/office/infopath/2007/PartnerControls"/>
    <xsd:element name="Catagory" ma:index="10" nillable="true" ma:displayName="Category" ma:format="RadioButtons" ma:internalName="Catagory">
      <xsd:simpleType>
        <xsd:union memberTypes="dms:Text">
          <xsd:simpleType>
            <xsd:restriction base="dms:Choice">
              <xsd:enumeration value="Pre-Qualification"/>
              <xsd:enumeration value="Contractor Forms"/>
              <xsd:enumeration value="Downloads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5.xml><?xml version="1.0" encoding="utf-8"?>
<?mso-contentType ?>
<SharedContentType xmlns="Microsoft.SharePoint.Taxonomy.ContentTypeSync" SourceId="7ef604a7-ebc4-47af-96e9-7f1ad444f50a" ContentTypeId="0x0101" PreviousValue="false"/>
</file>

<file path=customXml/itemProps1.xml><?xml version="1.0" encoding="utf-8"?>
<ds:datastoreItem xmlns:ds="http://schemas.openxmlformats.org/officeDocument/2006/customXml" ds:itemID="{4BA990E1-9C22-47B0-BDC3-B1B5AC03CE23}"/>
</file>

<file path=customXml/itemProps2.xml><?xml version="1.0" encoding="utf-8"?>
<ds:datastoreItem xmlns:ds="http://schemas.openxmlformats.org/officeDocument/2006/customXml" ds:itemID="{DF2A4A13-CC7B-4DDB-B80F-91F32A3CDCDA}"/>
</file>

<file path=customXml/itemProps3.xml><?xml version="1.0" encoding="utf-8"?>
<ds:datastoreItem xmlns:ds="http://schemas.openxmlformats.org/officeDocument/2006/customXml" ds:itemID="{6E0ADC4F-B277-4063-BCA2-55328EF98D2C}"/>
</file>

<file path=customXml/itemProps4.xml><?xml version="1.0" encoding="utf-8"?>
<ds:datastoreItem xmlns:ds="http://schemas.openxmlformats.org/officeDocument/2006/customXml" ds:itemID="{71B5ADAC-24A2-4E60-AB43-110AADFDB6EA}"/>
</file>

<file path=customXml/itemProps5.xml><?xml version="1.0" encoding="utf-8"?>
<ds:datastoreItem xmlns:ds="http://schemas.openxmlformats.org/officeDocument/2006/customXml" ds:itemID="{C57647B2-B8A4-4897-92AE-686A68C2E9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Toll CS Base</vt:lpstr>
      <vt:lpstr>Toll CS Option</vt:lpstr>
      <vt:lpstr>TMC Base</vt:lpstr>
      <vt:lpstr>TMC Option</vt:lpstr>
      <vt:lpstr>Ferry Base</vt:lpstr>
      <vt:lpstr>Ferry Option</vt:lpstr>
      <vt:lpstr>Summary</vt:lpstr>
      <vt:lpstr>'TMC Base'!Print_Area</vt:lpstr>
      <vt:lpstr>'TMC Option'!Print_Area</vt:lpstr>
    </vt:vector>
  </TitlesOfParts>
  <Company>AECOM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ONeillj1</dc:creator>
  <cp:lastModifiedBy>Salvagin, Anna</cp:lastModifiedBy>
  <cp:lastPrinted>2013-03-27T18:53:21Z</cp:lastPrinted>
  <dcterms:created xsi:type="dcterms:W3CDTF">2013-01-03T14:45:13Z</dcterms:created>
  <dcterms:modified xsi:type="dcterms:W3CDTF">2013-06-03T11:50:43Z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0x010100FB1EA03DFE88B34EBE87DAB88F96E30D</vt:lpwstr>
  </property>
  <property fmtid="{D5CDD505-2E9C-101B-9397-08002B2CF9AE}" pid="3" name="_dlc_DocIdItemGuid">
    <vt:lpwstr>78938c91-dee1-470b-b6c4-44d558812ba1</vt:lpwstr>
  </property>
  <property fmtid="{D5CDD505-2E9C-101B-9397-08002B2CF9AE}" pid="4" name="Order">
    <vt:r8>2700</vt:r8>
  </property>
</Properties>
</file>